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<sst xmlns="http://schemas.openxmlformats.org/spreadsheetml/2006/main" count="138" uniqueCount="66">
  <si>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</si>
  <si>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</si>
  <si>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</si>
  <si>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</si>
  <si>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</si>
  <si>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</si>
  <si>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</si>
  <si>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</si>
  <si>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</si>
  <si>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</si>
  <si>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</si>
  <si>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</si>
  <si>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</si>
  <si>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</si>
  <si>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</si>
  <si>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</si>
  <si>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</si>
  <si>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</si>
  <si>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</si>
  <si>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</si>
  <si>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</si>
  <si>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</si>
  <si>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</si>
  <si>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</si>
  <si>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</si>
  <si>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</si>
  <si>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</si>
  <si>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</si>
  <si>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</si>
  <si>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</si>
  <si>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</si>
  <si>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</si>
  <si>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</si>
  <si>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Excess(+)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</si>
  <si>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</si>
  <si>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</si>
  <si>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</si>
  <si>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</si>
  <si>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</si>
  <si>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</si>
  <si>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</si>
  <si>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</si>
  <si>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</si>
  <si>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</si>
  <si>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</si>
  <si>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</si>
  <si>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t>GST in %</t>
  </si>
  <si>
    <t>item3</t>
  </si>
  <si>
    <t>item4</t>
  </si>
  <si>
    <t>item6</t>
  </si>
  <si>
    <t>TOTAL AMOUNT with taxes</t>
  </si>
  <si>
    <t>TOTAL AMOUNT with Taxes 
In Words</t>
  </si>
  <si>
    <r>
      <t xml:space="preserve">RATE including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</si>
  <si>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Name of Work:  Designing, Planning and SITC of Cable Laying for Fountains, Submersible and Street Lights at AIIMS Rishikesh
</t>
  </si>
  <si>
    <t>NIT No: EW-MNTC/25/2020-215</t>
  </si>
  <si>
    <t>item7</t>
  </si>
  <si>
    <t xml:space="preserve">Providing of Aluminium conductor  XLPE  Insulated sheath Cable of 1.1 KV  Grade conforming to IS : 1554 
3.5 X 120 Sq. mm </t>
  </si>
  <si>
    <t>Laying of one number PVC insulated and PVC sheathed / XLPE power cable of 1.1 KV grade of following size in the existing RCC/ HUME/ METAL pipe as required.
Above 95 sq. mm and upto 185 sq. mm</t>
  </si>
  <si>
    <t>Laying and fixing of one number PVC insulated and PVC sheathed / XLPE power cable of 1.1 KV grade of following size on wall surface as required.
Above 95 sq. mm and upto 185 sq. mm (clamped with 25/40x3mm MS flat clamp)</t>
  </si>
  <si>
    <t>Supplying and laying of following size DWC HDPE pipe ISI marked along with all accessories like socket, bend, couplers etc. conforming to IS 14930, Part II complete with fitting and cutting,jointing etc. in the existing trench, complete as required.
120 mm dia (OD-120 mm &amp; ID-103 mm nominal)</t>
  </si>
  <si>
    <t>Supplying and making end termination with brass compression gland and aluminium lugs for following size of PVC insulated and PVC sheathed / XLPE aluminium conductor cable of 1.1 KV grade as required.
3½ X 120 sq. mm (45mm)</t>
  </si>
  <si>
    <r>
      <t xml:space="preserve">Supply and Fixing INDOOR/OUTDOOR PDB PANEL 1 incommer power supply and 2 Outgoing power supply.  
</t>
    </r>
    <r>
      <rPr>
        <b/>
        <sz val="11"/>
        <color indexed="8"/>
        <rFont val="Arial"/>
        <family val="2"/>
      </rPr>
      <t xml:space="preserve">A) Main Incomer </t>
    </r>
    <r>
      <rPr>
        <sz val="11"/>
        <color indexed="8"/>
        <rFont val="Arial"/>
        <family val="2"/>
      </rPr>
      <t xml:space="preserve">
Panel Name : INDOOR/OUTDOOR PDB PANEL , Outdoor Power Distribution Panel with 450mm Stand Height ,400A FP 36KA MCCB With TMD Based Release. (DN3B - 400D ),Rotary Handle Mechanism, Spreader Links with Phase Barriers,Digital VAF Meter ,Ct's 400/5A, 15 VA, Cl-1'0, Tape Wound Type,Ct's Shorting Link,SP 6A Control MCB, 10 KA "C" Curve,Phase Indication Lamp Red , Yellow &amp; Blue LED Type 220V AC ,Neutral Link .
</t>
    </r>
    <r>
      <rPr>
        <b/>
        <sz val="11"/>
        <color indexed="8"/>
        <rFont val="Arial"/>
        <family val="2"/>
      </rPr>
      <t xml:space="preserve">B) Outgoing Supply
</t>
    </r>
    <r>
      <rPr>
        <sz val="11"/>
        <color indexed="8"/>
        <rFont val="Arial"/>
        <family val="2"/>
      </rPr>
      <t xml:space="preserve">250A FP MCCB -, 250A FP 36KA MCCB With TMD Based Release. ( DN2- 250D ),Rotary Handle Mechanism ,Spreader Links with Phase Barriers,1C/O + TAC Block ,On, Off, &amp; Trip Indicator Lamp LED Type , SP 6A Control MCB, 10 KA "C" Curve , Neutral Link.
</t>
    </r>
    <r>
      <rPr>
        <b/>
        <sz val="11"/>
        <color indexed="8"/>
        <rFont val="Arial"/>
        <family val="2"/>
      </rPr>
      <t xml:space="preserve">C) Outgoing Supply
</t>
    </r>
    <r>
      <rPr>
        <sz val="11"/>
        <color indexed="8"/>
        <rFont val="Arial"/>
        <family val="2"/>
      </rPr>
      <t xml:space="preserve">200A FP MCCB - , 200A FP 36KA MCCB With TMD Based Release. ( DN2- 250D ),Rotary Handle Mechanism , Spreader Links with Phase Barriers, 1C/O + TAC Block , On, Off, &amp; Trip Indicator Lamp LED Type , SP 6A Control MCB, 10 KA "C" Curve , Neutral Link.
</t>
    </r>
    <r>
      <rPr>
        <b/>
        <sz val="11"/>
        <color indexed="8"/>
        <rFont val="Arial"/>
        <family val="2"/>
      </rPr>
      <t xml:space="preserve">PANEL BODY &amp; BUS BAR SPECIFICATIONS
</t>
    </r>
    <r>
      <rPr>
        <sz val="11"/>
        <color indexed="8"/>
        <rFont val="Arial"/>
        <family val="2"/>
      </rPr>
      <t xml:space="preserve">Powder Coated Enclosure made of M.S sheet having 1.6mm thk. for load bearing surfaces &amp; 1.2mm thk. for non load bearing surfaces,powder coated having Siemens grey color with HINDALCO/VALCO Make Alu. Busbar with support, PVC sleeve, hardware, power &amp; control wiring etc.
</t>
    </r>
    <r>
      <rPr>
        <b/>
        <sz val="11"/>
        <color indexed="8"/>
        <rFont val="Arial"/>
        <family val="2"/>
      </rPr>
      <t xml:space="preserve">ALUMINIUM BUSBAR OF SIZES THE FOLLOWING.
</t>
    </r>
    <r>
      <rPr>
        <sz val="11"/>
        <color indexed="8"/>
        <rFont val="Arial"/>
        <family val="2"/>
      </rPr>
      <t>Size: 40mm x 10mm x 1 Nos Per Phase or equelant size,       Size: 40mm x 5mm x 1 Nos for Neutral or equelant size,
Size: 30mm x 5mm x 1 Nos for Earth, L - 1100 X D - 350 X H -1175mm</t>
    </r>
  </si>
  <si>
    <r>
      <t xml:space="preserve">Electrical Panel Change Over 
</t>
    </r>
    <r>
      <rPr>
        <sz val="11"/>
        <color indexed="8"/>
        <rFont val="Arial"/>
        <family val="2"/>
      </rPr>
      <t>200A Outdoor Change Over Panel , Size - 1000x400x350mm With 450mm Height of Stand,200A Aluminum Busbar of C/O input &amp; output for Cable Termination with color Coated PVC Sleeve Hardware . Busbar Size- 25x10mm each Phase &amp; 25x5mm for Neutral , 200A FP On Load Change Over Switch.
PANEL BODY &amp; BUS BAR SPECIFICATIONS
Powder Coated Enclosure made of M.S sheet having 1.6mm thk. for load bearing surfaces &amp; 1.2mm thk. for non load bearing
surfaces, powder coated having Siemens grey colour with HINDALCO/VALCO Make Alu. Busbar with support, PVC sleeve, hardware, power &amp; control wiring etc.
ALUMINIUM BUSBAR OF SIZE THE FOLLOWING
25x10mm each Phase &amp; 25x5mm for Neutral.</t>
    </r>
  </si>
  <si>
    <t>Meter</t>
  </si>
  <si>
    <t>Each</t>
  </si>
  <si>
    <t>Nos.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</si>
</sst>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0"/>
      <color indexed="8"/>
      <name val="Courier New"/>
      <family val="3"/>
    </font>
    <font>
      <sz val="14"/>
      <color indexed="8"/>
      <name val="Calibri"/>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0"/>
      <color rgb="FF000000"/>
      <name val="Courier New"/>
      <family val="3"/>
    </font>
    <font>
      <sz val="14"/>
      <color theme="1"/>
      <name val="Calibri"/>
      <family val="2"/>
    </font>
    <font>
      <sz val="11"/>
      <color theme="1"/>
      <name val="Arial"/>
      <family val="2"/>
    </font>
    <font>
      <b/>
      <sz val="11"/>
      <color theme="1"/>
      <name val="Arial"/>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64"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5"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2"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0" fontId="68" fillId="35" borderId="11" xfId="59" applyNumberFormat="1" applyFont="1" applyFill="1" applyBorder="1" applyAlignment="1" applyProtection="1">
      <alignment vertical="center" wrapText="1"/>
      <protection locked="0"/>
    </xf>
    <xf numFmtId="10" fontId="69" fillId="35" borderId="11" xfId="64" applyNumberFormat="1" applyFont="1" applyFill="1" applyBorder="1" applyAlignment="1">
      <alignment horizontal="center" vertical="center"/>
    </xf>
    <xf numFmtId="0" fontId="70" fillId="0" borderId="12" xfId="60" applyNumberFormat="1" applyFont="1" applyFill="1" applyBorder="1" applyAlignment="1">
      <alignment horizontal="center" vertical="center" wrapText="1" readingOrder="1"/>
      <protection/>
    </xf>
    <xf numFmtId="2" fontId="2" fillId="35" borderId="18" xfId="57" applyNumberFormat="1" applyFont="1" applyFill="1" applyBorder="1" applyAlignment="1" applyProtection="1">
      <alignment horizontal="center" vertical="center" readingOrder="1"/>
      <protection locked="0"/>
    </xf>
    <xf numFmtId="1" fontId="2" fillId="0" borderId="12" xfId="57" applyNumberFormat="1" applyFont="1" applyFill="1" applyBorder="1" applyAlignment="1" applyProtection="1">
      <alignment horizontal="center" vertical="center" readingOrder="1"/>
      <protection locked="0"/>
    </xf>
    <xf numFmtId="176" fontId="2" fillId="0" borderId="19" xfId="59" applyNumberFormat="1" applyFont="1" applyFill="1" applyBorder="1" applyAlignment="1">
      <alignment horizontal="center" vertical="center" readingOrder="1"/>
      <protection/>
    </xf>
    <xf numFmtId="0" fontId="3" fillId="0" borderId="12" xfId="59" applyNumberFormat="1" applyFont="1" applyFill="1" applyBorder="1" applyAlignment="1">
      <alignment horizontal="center" vertical="center" wrapText="1" readingOrder="1"/>
      <protection/>
    </xf>
    <xf numFmtId="2" fontId="3" fillId="0" borderId="12" xfId="59" applyNumberFormat="1" applyFont="1" applyFill="1" applyBorder="1" applyAlignment="1">
      <alignment horizontal="center" vertical="center" readingOrder="1"/>
      <protection/>
    </xf>
    <xf numFmtId="0" fontId="2" fillId="0" borderId="12" xfId="57" applyNumberFormat="1" applyFont="1" applyFill="1" applyBorder="1" applyAlignment="1" applyProtection="1">
      <alignment horizontal="center" vertical="center" readingOrder="1"/>
      <protection locked="0"/>
    </xf>
    <xf numFmtId="0" fontId="2" fillId="0" borderId="12" xfId="57" applyNumberFormat="1" applyFont="1" applyFill="1" applyBorder="1" applyAlignment="1" applyProtection="1">
      <alignment horizontal="center" vertical="center" readingOrder="1"/>
      <protection/>
    </xf>
    <xf numFmtId="0" fontId="3" fillId="0" borderId="12" xfId="59" applyNumberFormat="1" applyFont="1" applyFill="1" applyBorder="1" applyAlignment="1">
      <alignment horizontal="center" vertical="center" readingOrder="1"/>
      <protection/>
    </xf>
    <xf numFmtId="0" fontId="3" fillId="0" borderId="12" xfId="57" applyNumberFormat="1" applyFont="1" applyFill="1" applyBorder="1" applyAlignment="1">
      <alignment horizontal="center" vertical="center" readingOrder="1"/>
      <protection/>
    </xf>
    <xf numFmtId="0" fontId="2" fillId="0" borderId="12" xfId="57" applyNumberFormat="1" applyFont="1" applyFill="1" applyBorder="1" applyAlignment="1" applyProtection="1">
      <alignment horizontal="center" vertical="center" wrapText="1" readingOrder="1"/>
      <protection locked="0"/>
    </xf>
    <xf numFmtId="172" fontId="2" fillId="0" borderId="12" xfId="57" applyNumberFormat="1" applyFont="1" applyFill="1" applyBorder="1" applyAlignment="1" applyProtection="1">
      <alignment horizontal="center" vertical="center" readingOrder="1"/>
      <protection locked="0"/>
    </xf>
    <xf numFmtId="172" fontId="2" fillId="0" borderId="11" xfId="57" applyNumberFormat="1" applyFont="1" applyFill="1" applyBorder="1" applyAlignment="1" applyProtection="1">
      <alignment horizontal="center" vertical="center" wrapText="1" readingOrder="1"/>
      <protection/>
    </xf>
    <xf numFmtId="172" fontId="2" fillId="0" borderId="11" xfId="57" applyNumberFormat="1" applyFont="1" applyFill="1" applyBorder="1" applyAlignment="1">
      <alignment horizontal="center" vertical="center" wrapText="1" readingOrder="1"/>
      <protection/>
    </xf>
    <xf numFmtId="172" fontId="2" fillId="0" borderId="12" xfId="57" applyNumberFormat="1" applyFont="1" applyFill="1" applyBorder="1" applyAlignment="1">
      <alignment horizontal="center" vertical="center" wrapText="1" readingOrder="1"/>
      <protection/>
    </xf>
    <xf numFmtId="2" fontId="2" fillId="0" borderId="19" xfId="59" applyNumberFormat="1" applyFont="1" applyFill="1" applyBorder="1" applyAlignment="1">
      <alignment horizontal="center" vertical="center" readingOrder="1"/>
      <protection/>
    </xf>
    <xf numFmtId="0" fontId="71" fillId="0" borderId="12" xfId="0" applyFont="1" applyFill="1" applyBorder="1" applyAlignment="1">
      <alignment horizontal="center" vertical="center" wrapText="1"/>
    </xf>
    <xf numFmtId="0" fontId="72" fillId="0" borderId="20" xfId="0" applyFont="1" applyFill="1" applyBorder="1" applyAlignment="1">
      <alignment horizontal="left" vertical="center" wrapText="1"/>
    </xf>
    <xf numFmtId="0" fontId="72" fillId="0" borderId="12" xfId="0" applyFont="1" applyFill="1" applyBorder="1" applyAlignment="1">
      <alignment horizontal="center" vertical="center"/>
    </xf>
    <xf numFmtId="0" fontId="72" fillId="0" borderId="12" xfId="0" applyFont="1" applyFill="1" applyBorder="1" applyAlignment="1">
      <alignment vertical="center" wrapText="1"/>
    </xf>
    <xf numFmtId="0" fontId="73" fillId="0" borderId="12"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80" zoomScaleNormal="80" zoomScalePageLayoutView="0" workbookViewId="0" topLeftCell="A8">
      <selection activeCell="M17" sqref="M17"/>
    </sheetView>
  </sheetViews>
  <sheetFormatPr defaultColWidth="9.140625" defaultRowHeight="15"/>
  <cols>
    <col min="1" max="1" width="15.421875" style="37" customWidth="1"/>
    <col min="2" max="2" width="99.140625" style="37" customWidth="1"/>
    <col min="3" max="3" width="13.28125" style="37" customWidth="1"/>
    <col min="4" max="4" width="13.7109375" style="37" customWidth="1"/>
    <col min="5" max="5" width="12.28125" style="37" customWidth="1"/>
    <col min="6" max="6" width="10.421875" style="37" hidden="1" customWidth="1"/>
    <col min="7" max="7" width="15.421875" style="37" hidden="1" customWidth="1"/>
    <col min="8" max="8" width="6.7109375" style="37" hidden="1" customWidth="1"/>
    <col min="9" max="9" width="12.140625" style="37" hidden="1" customWidth="1"/>
    <col min="10" max="10" width="20.421875" style="37" hidden="1" customWidth="1"/>
    <col min="11" max="12" width="13.7109375" style="37" customWidth="1"/>
    <col min="13" max="13" width="21.7109375" style="37" customWidth="1"/>
    <col min="14" max="14" width="13.421875" style="38" hidden="1" customWidth="1"/>
    <col min="15" max="15" width="12.28125" style="37" hidden="1" customWidth="1"/>
    <col min="16" max="16" width="25.00390625" style="37" hidden="1" customWidth="1"/>
    <col min="17" max="17" width="23.421875" style="37" hidden="1" customWidth="1"/>
    <col min="18" max="19" width="6.7109375" style="37" hidden="1" customWidth="1"/>
    <col min="20" max="20" width="16.421875" style="37" hidden="1" customWidth="1"/>
    <col min="21" max="21" width="24.00390625" style="37" hidden="1" customWidth="1"/>
    <col min="22" max="22" width="24.8515625" style="37" hidden="1" customWidth="1"/>
    <col min="23" max="23" width="10.57421875" style="37" hidden="1" customWidth="1"/>
    <col min="24" max="25" width="6.7109375" style="37" hidden="1" customWidth="1"/>
    <col min="26" max="29" width="10.57421875" style="37" hidden="1" customWidth="1"/>
    <col min="30" max="31" width="6.7109375" style="37" hidden="1" customWidth="1"/>
    <col min="32" max="35" width="10.57421875" style="37" hidden="1" customWidth="1"/>
    <col min="36" max="37" width="6.7109375" style="37" hidden="1" customWidth="1"/>
    <col min="38" max="41" width="10.57421875" style="37" hidden="1" customWidth="1"/>
    <col min="42" max="43" width="6.7109375" style="37" hidden="1" customWidth="1"/>
    <col min="44" max="45" width="10.57421875" style="37" hidden="1" customWidth="1"/>
    <col min="46" max="47" width="12.28125" style="37" hidden="1" customWidth="1"/>
    <col min="48" max="49" width="6.7109375" style="37" hidden="1" customWidth="1"/>
    <col min="50" max="51" width="12.28125" style="37" hidden="1" customWidth="1"/>
    <col min="52" max="52" width="10.28125" style="37" hidden="1" customWidth="1"/>
    <col min="53" max="53" width="21.421875" style="37" hidden="1" customWidth="1"/>
    <col min="54" max="54" width="33.28125" style="37" customWidth="1"/>
    <col min="55" max="55" width="48.140625" style="37" customWidth="1"/>
    <col min="56" max="238" width="9.140625" style="37" customWidth="1"/>
    <col min="239" max="243" width="9.140625" style="39" customWidth="1"/>
    <col min="244" max="16384" width="9.140625" style="37"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42" t="s">
        <v>5</v>
      </c>
      <c r="D2" s="4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45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6.5" customHeight="1">
      <c r="A5" s="77" t="s">
        <v>53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54</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42</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44</v>
      </c>
      <c r="G11" s="13"/>
      <c r="H11" s="13"/>
      <c r="I11" s="13" t="s">
        <v>21</v>
      </c>
      <c r="J11" s="13" t="s">
        <v>22</v>
      </c>
      <c r="K11" s="13" t="s">
        <v>23</v>
      </c>
      <c r="L11" s="13" t="s">
        <v>24</v>
      </c>
      <c r="M11" s="44" t="s">
        <v>52</v>
      </c>
      <c r="N11" s="13" t="s">
        <v>25</v>
      </c>
      <c r="O11" s="46" t="s">
        <v>46</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43</v>
      </c>
      <c r="BB11" s="16" t="s">
        <v>50</v>
      </c>
      <c r="BC11" s="16" t="s">
        <v>51</v>
      </c>
      <c r="IE11" s="15"/>
      <c r="IF11" s="15"/>
      <c r="IG11" s="15"/>
      <c r="IH11" s="15"/>
      <c r="II11" s="15"/>
    </row>
    <row r="12" spans="1:243" s="14" customFormat="1" ht="15.75" thickBot="1">
      <c r="A12" s="17">
        <v>1</v>
      </c>
      <c r="B12" s="17">
        <v>2</v>
      </c>
      <c r="C12" s="17">
        <v>3</v>
      </c>
      <c r="D12" s="17">
        <v>4</v>
      </c>
      <c r="E12" s="17">
        <v>5</v>
      </c>
      <c r="F12" s="17">
        <v>6</v>
      </c>
      <c r="G12" s="17">
        <v>7</v>
      </c>
      <c r="H12" s="17">
        <v>8</v>
      </c>
      <c r="I12" s="17">
        <v>9</v>
      </c>
      <c r="J12" s="17">
        <v>10</v>
      </c>
      <c r="K12" s="17">
        <v>11</v>
      </c>
      <c r="L12" s="17">
        <v>12</v>
      </c>
      <c r="M12" s="45">
        <v>5</v>
      </c>
      <c r="N12" s="17">
        <v>14</v>
      </c>
      <c r="O12" s="45">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19" customFormat="1" ht="47.25" customHeight="1">
      <c r="A13" s="65">
        <v>1</v>
      </c>
      <c r="B13" s="66" t="s">
        <v>56</v>
      </c>
      <c r="C13" s="49" t="s">
        <v>31</v>
      </c>
      <c r="D13" s="67">
        <v>800</v>
      </c>
      <c r="E13" s="67" t="s">
        <v>63</v>
      </c>
      <c r="F13" s="54"/>
      <c r="G13" s="55"/>
      <c r="H13" s="56"/>
      <c r="I13" s="57" t="s">
        <v>33</v>
      </c>
      <c r="J13" s="58">
        <f aca="true" t="shared" si="0" ref="J13:J18">IF(I13="Less(-)",-1,1)</f>
        <v>1</v>
      </c>
      <c r="K13" s="59" t="s">
        <v>39</v>
      </c>
      <c r="L13" s="55" t="s">
        <v>7</v>
      </c>
      <c r="M13" s="50"/>
      <c r="N13" s="60"/>
      <c r="O13" s="51"/>
      <c r="P13" s="61"/>
      <c r="Q13" s="60"/>
      <c r="R13" s="60"/>
      <c r="S13" s="62"/>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 aca="true" t="shared" si="1" ref="BA13:BA19">M13*D13</f>
        <v>0</v>
      </c>
      <c r="BB13" s="52">
        <f aca="true" t="shared" si="2" ref="BB13:BB19">(M13*D13)</f>
        <v>0</v>
      </c>
      <c r="BC13" s="53" t="str">
        <f aca="true" t="shared" si="3" ref="BC13:BC19">SpellNumber(L13,BB13)</f>
        <v>INR Zero Only</v>
      </c>
      <c r="IE13" s="20"/>
      <c r="IF13" s="20"/>
      <c r="IG13" s="20"/>
      <c r="IH13" s="20"/>
      <c r="II13" s="20"/>
    </row>
    <row r="14" spans="1:243" s="19" customFormat="1" ht="42.75">
      <c r="A14" s="65">
        <v>2</v>
      </c>
      <c r="B14" s="68" t="s">
        <v>57</v>
      </c>
      <c r="C14" s="49" t="s">
        <v>35</v>
      </c>
      <c r="D14" s="67">
        <v>200</v>
      </c>
      <c r="E14" s="67" t="s">
        <v>63</v>
      </c>
      <c r="F14" s="54"/>
      <c r="G14" s="55"/>
      <c r="H14" s="56"/>
      <c r="I14" s="57" t="s">
        <v>33</v>
      </c>
      <c r="J14" s="58">
        <f t="shared" si="0"/>
        <v>1</v>
      </c>
      <c r="K14" s="59" t="s">
        <v>39</v>
      </c>
      <c r="L14" s="55" t="s">
        <v>7</v>
      </c>
      <c r="M14" s="50"/>
      <c r="N14" s="60"/>
      <c r="O14" s="51"/>
      <c r="P14" s="61"/>
      <c r="Q14" s="60"/>
      <c r="R14" s="60"/>
      <c r="S14" s="62"/>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t="shared" si="1"/>
        <v>0</v>
      </c>
      <c r="BB14" s="52">
        <f t="shared" si="2"/>
        <v>0</v>
      </c>
      <c r="BC14" s="53" t="str">
        <f t="shared" si="3"/>
        <v>INR Zero Only</v>
      </c>
      <c r="IE14" s="20"/>
      <c r="IF14" s="20"/>
      <c r="IG14" s="20"/>
      <c r="IH14" s="20"/>
      <c r="II14" s="20"/>
    </row>
    <row r="15" spans="1:243" s="19" customFormat="1" ht="42.75">
      <c r="A15" s="65">
        <v>3</v>
      </c>
      <c r="B15" s="68" t="s">
        <v>58</v>
      </c>
      <c r="C15" s="49" t="s">
        <v>47</v>
      </c>
      <c r="D15" s="67">
        <v>300</v>
      </c>
      <c r="E15" s="67" t="s">
        <v>63</v>
      </c>
      <c r="F15" s="54"/>
      <c r="G15" s="55"/>
      <c r="H15" s="56"/>
      <c r="I15" s="57" t="s">
        <v>33</v>
      </c>
      <c r="J15" s="58">
        <f t="shared" si="0"/>
        <v>1</v>
      </c>
      <c r="K15" s="59" t="s">
        <v>39</v>
      </c>
      <c r="L15" s="55" t="s">
        <v>7</v>
      </c>
      <c r="M15" s="50"/>
      <c r="N15" s="60"/>
      <c r="O15" s="51"/>
      <c r="P15" s="61"/>
      <c r="Q15" s="60"/>
      <c r="R15" s="60"/>
      <c r="S15" s="62"/>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52">
        <f t="shared" si="2"/>
        <v>0</v>
      </c>
      <c r="BC15" s="53" t="str">
        <f t="shared" si="3"/>
        <v>INR Zero Only</v>
      </c>
      <c r="IE15" s="20"/>
      <c r="IF15" s="20"/>
      <c r="IG15" s="20"/>
      <c r="IH15" s="20"/>
      <c r="II15" s="20"/>
    </row>
    <row r="16" spans="1:243" s="19" customFormat="1" ht="57">
      <c r="A16" s="65">
        <v>4</v>
      </c>
      <c r="B16" s="68" t="s">
        <v>59</v>
      </c>
      <c r="C16" s="49" t="s">
        <v>48</v>
      </c>
      <c r="D16" s="67">
        <v>150</v>
      </c>
      <c r="E16" s="67" t="s">
        <v>63</v>
      </c>
      <c r="F16" s="54"/>
      <c r="G16" s="55"/>
      <c r="H16" s="56"/>
      <c r="I16" s="57" t="s">
        <v>33</v>
      </c>
      <c r="J16" s="58">
        <f t="shared" si="0"/>
        <v>1</v>
      </c>
      <c r="K16" s="59" t="s">
        <v>39</v>
      </c>
      <c r="L16" s="55" t="s">
        <v>7</v>
      </c>
      <c r="M16" s="50"/>
      <c r="N16" s="60"/>
      <c r="O16" s="51"/>
      <c r="P16" s="61"/>
      <c r="Q16" s="60"/>
      <c r="R16" s="60"/>
      <c r="S16" s="62"/>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52">
        <f t="shared" si="2"/>
        <v>0</v>
      </c>
      <c r="BC16" s="53" t="str">
        <f t="shared" si="3"/>
        <v>INR Zero Only</v>
      </c>
      <c r="IE16" s="20"/>
      <c r="IF16" s="20"/>
      <c r="IG16" s="20"/>
      <c r="IH16" s="20"/>
      <c r="II16" s="20"/>
    </row>
    <row r="17" spans="1:243" s="19" customFormat="1" ht="57">
      <c r="A17" s="65">
        <v>5</v>
      </c>
      <c r="B17" s="68" t="s">
        <v>60</v>
      </c>
      <c r="C17" s="49" t="s">
        <v>36</v>
      </c>
      <c r="D17" s="67">
        <v>12</v>
      </c>
      <c r="E17" s="67" t="s">
        <v>64</v>
      </c>
      <c r="F17" s="54"/>
      <c r="G17" s="55"/>
      <c r="H17" s="56"/>
      <c r="I17" s="57" t="s">
        <v>33</v>
      </c>
      <c r="J17" s="58">
        <f t="shared" si="0"/>
        <v>1</v>
      </c>
      <c r="K17" s="59" t="s">
        <v>39</v>
      </c>
      <c r="L17" s="55" t="s">
        <v>7</v>
      </c>
      <c r="M17" s="50"/>
      <c r="N17" s="60"/>
      <c r="O17" s="51"/>
      <c r="P17" s="61"/>
      <c r="Q17" s="60"/>
      <c r="R17" s="60"/>
      <c r="S17" s="62"/>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52">
        <f t="shared" si="2"/>
        <v>0</v>
      </c>
      <c r="BC17" s="53" t="str">
        <f t="shared" si="3"/>
        <v>INR Zero Only</v>
      </c>
      <c r="IE17" s="20"/>
      <c r="IF17" s="20"/>
      <c r="IG17" s="20"/>
      <c r="IH17" s="20"/>
      <c r="II17" s="20"/>
    </row>
    <row r="18" spans="1:243" s="19" customFormat="1" ht="345.75">
      <c r="A18" s="65">
        <v>6</v>
      </c>
      <c r="B18" s="68" t="s">
        <v>61</v>
      </c>
      <c r="C18" s="49" t="s">
        <v>49</v>
      </c>
      <c r="D18" s="67">
        <v>2</v>
      </c>
      <c r="E18" s="67" t="s">
        <v>65</v>
      </c>
      <c r="F18" s="54"/>
      <c r="G18" s="55"/>
      <c r="H18" s="56"/>
      <c r="I18" s="57" t="s">
        <v>33</v>
      </c>
      <c r="J18" s="58">
        <f t="shared" si="0"/>
        <v>1</v>
      </c>
      <c r="K18" s="59" t="s">
        <v>39</v>
      </c>
      <c r="L18" s="55" t="s">
        <v>7</v>
      </c>
      <c r="M18" s="50"/>
      <c r="N18" s="60"/>
      <c r="O18" s="51"/>
      <c r="P18" s="61"/>
      <c r="Q18" s="60"/>
      <c r="R18" s="60"/>
      <c r="S18" s="62"/>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M18*D18</f>
        <v>0</v>
      </c>
      <c r="BB18" s="52">
        <f>(M18*D18)</f>
        <v>0</v>
      </c>
      <c r="BC18" s="53" t="str">
        <f>SpellNumber(L18,BB18)</f>
        <v>INR Zero Only</v>
      </c>
      <c r="IE18" s="20"/>
      <c r="IF18" s="20"/>
      <c r="IG18" s="20"/>
      <c r="IH18" s="20"/>
      <c r="II18" s="20"/>
    </row>
    <row r="19" spans="1:243" s="19" customFormat="1" ht="176.25" customHeight="1">
      <c r="A19" s="65">
        <v>7</v>
      </c>
      <c r="B19" s="69" t="s">
        <v>62</v>
      </c>
      <c r="C19" s="49" t="s">
        <v>55</v>
      </c>
      <c r="D19" s="67">
        <v>2</v>
      </c>
      <c r="E19" s="67" t="s">
        <v>65</v>
      </c>
      <c r="F19" s="54"/>
      <c r="G19" s="55"/>
      <c r="H19" s="56"/>
      <c r="I19" s="57"/>
      <c r="J19" s="58"/>
      <c r="K19" s="59" t="s">
        <v>39</v>
      </c>
      <c r="L19" s="55" t="s">
        <v>7</v>
      </c>
      <c r="M19" s="50"/>
      <c r="N19" s="60"/>
      <c r="O19" s="51"/>
      <c r="P19" s="61"/>
      <c r="Q19" s="60"/>
      <c r="R19" s="60"/>
      <c r="S19" s="62"/>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0</v>
      </c>
      <c r="BB19" s="52">
        <f t="shared" si="2"/>
        <v>0</v>
      </c>
      <c r="BC19" s="53" t="str">
        <f t="shared" si="3"/>
        <v>INR Zero Only</v>
      </c>
      <c r="IE19" s="20"/>
      <c r="IF19" s="20"/>
      <c r="IG19" s="20"/>
      <c r="IH19" s="20"/>
      <c r="II19" s="20"/>
    </row>
    <row r="20" spans="1:243" s="19" customFormat="1" ht="54.75" customHeight="1">
      <c r="A20" s="21" t="s">
        <v>37</v>
      </c>
      <c r="B20" s="22"/>
      <c r="C20" s="23"/>
      <c r="D20" s="24"/>
      <c r="E20" s="24"/>
      <c r="F20" s="24"/>
      <c r="G20" s="24"/>
      <c r="H20" s="25"/>
      <c r="I20" s="25"/>
      <c r="J20" s="25"/>
      <c r="K20" s="25"/>
      <c r="L20" s="26"/>
      <c r="M20" s="37"/>
      <c r="N20" s="27"/>
      <c r="O20" s="3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43">
        <f>SUM(BA13:BA19)</f>
        <v>0</v>
      </c>
      <c r="BB20" s="43">
        <f>SUM(BB13:BB19)</f>
        <v>0</v>
      </c>
      <c r="BC20" s="18"/>
      <c r="IE20" s="20">
        <v>4</v>
      </c>
      <c r="IF20" s="20" t="s">
        <v>34</v>
      </c>
      <c r="IG20" s="20" t="s">
        <v>36</v>
      </c>
      <c r="IH20" s="20">
        <v>10</v>
      </c>
      <c r="II20" s="20" t="s">
        <v>32</v>
      </c>
    </row>
    <row r="21" spans="1:243" s="35" customFormat="1" ht="39" customHeight="1" hidden="1">
      <c r="A21" s="22" t="s">
        <v>41</v>
      </c>
      <c r="B21" s="28"/>
      <c r="C21" s="29"/>
      <c r="D21" s="30"/>
      <c r="E21" s="47" t="s">
        <v>38</v>
      </c>
      <c r="F21" s="48"/>
      <c r="G21" s="31"/>
      <c r="H21" s="32"/>
      <c r="I21" s="32"/>
      <c r="J21" s="32"/>
      <c r="K21" s="33"/>
      <c r="L21" s="34"/>
      <c r="M21" s="37"/>
      <c r="O21" s="37"/>
      <c r="P21" s="19"/>
      <c r="Q21" s="19"/>
      <c r="R21" s="19"/>
      <c r="S21" s="19"/>
      <c r="BA21" s="40">
        <f>IF(ISBLANK(F21),0,IF(E21="Excess (+)",ROUND(BA20+(BA20*F21),2),IF(E21="Less (-)",ROUND(BA20+(BA20*F21*(-1)),2),0)))</f>
        <v>0</v>
      </c>
      <c r="BB21" s="41">
        <f>ROUND(BA21,0)</f>
        <v>0</v>
      </c>
      <c r="BC21" s="18" t="str">
        <f>SpellNumber(L21,BB21)</f>
        <v> Zero Only</v>
      </c>
      <c r="IE21" s="36"/>
      <c r="IF21" s="36"/>
      <c r="IG21" s="36"/>
      <c r="IH21" s="36"/>
      <c r="II21" s="36"/>
    </row>
    <row r="22" spans="1:243" s="35" customFormat="1" ht="51" customHeight="1">
      <c r="A22" s="21" t="s">
        <v>40</v>
      </c>
      <c r="B22" s="21"/>
      <c r="C22" s="73" t="str">
        <f>SpellNumber($E$2,BB20)</f>
        <v>INR Zero Only</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E22" s="36"/>
      <c r="IF22" s="36"/>
      <c r="IG22" s="36"/>
      <c r="IH22" s="36"/>
      <c r="II22" s="36"/>
    </row>
    <row r="23" spans="3:243" s="14" customFormat="1" ht="15">
      <c r="C23" s="37"/>
      <c r="D23" s="37"/>
      <c r="E23" s="37"/>
      <c r="F23" s="37"/>
      <c r="G23" s="37"/>
      <c r="H23" s="37"/>
      <c r="I23" s="37"/>
      <c r="J23" s="37"/>
      <c r="K23" s="37"/>
      <c r="L23" s="37"/>
      <c r="M23" s="37"/>
      <c r="O23" s="37"/>
      <c r="BA23" s="37"/>
      <c r="BC23" s="37"/>
      <c r="IE23" s="15"/>
      <c r="IF23" s="15"/>
      <c r="IG23" s="15"/>
      <c r="IH23" s="15"/>
      <c r="II23" s="15"/>
    </row>
  </sheetData>
  <sheetProtection password="CEA2" sheet="1" selectLockedCells="1"/>
  <mergeCells count="8">
    <mergeCell ref="A9:BC9"/>
    <mergeCell ref="C22:BC2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InputMessage="1" showErrorMessage="1" sqref="L14 L15 L16 L17 L18 L13 L19">
      <formula1>"INR"</formula1>
    </dataValidation>
    <dataValidation allowBlank="1" showInputMessage="1" showErrorMessage="1" promptTitle="Itemcode/Make" prompt="Please enter text" sqref="C13:C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list" allowBlank="1" showInputMessage="1" showErrorMessage="1" sqref="K13:K19">
      <formula1>"Partial Conversion, Full Conversion"</formula1>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promptTitle="Rate Entry" prompt="Please enter the Other Taxes2 in Rupees for this item. " errorTitle="Invaid Entry" error="Only Numeric Values are allowed. " sqref="N13:N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9">
      <formula1>0</formula1>
      <formula2>999999999999999</formula2>
    </dataValidation>
    <dataValidation type="decimal" allowBlank="1" showInputMessage="1" showErrorMessage="1" errorTitle="Invalid Entry" error="Only Numeric Values are allowed. " sqref="A13:A19">
      <formula1>0</formula1>
      <formula2>999999999999999</formula2>
    </dataValidation>
  </dataValidations>
  <printOptions/>
  <pageMargins left="0.26" right="0.2" top="0.61" bottom="0.51" header="0.3" footer="0.3"/>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engineering dept</cp:lastModifiedBy>
  <cp:lastPrinted>2020-07-03T09:38:02Z</cp:lastPrinted>
  <dcterms:created xsi:type="dcterms:W3CDTF">2009-01-30T06:42:42Z</dcterms:created>
  <dcterms:modified xsi:type="dcterms:W3CDTF">2020-08-11T04:03:57Z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