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<sst xmlns="http://schemas.openxmlformats.org/spreadsheetml/2006/main" count="229" uniqueCount="100">
  <si>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</si>
  <si>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</si>
  <si>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</si>
  <si>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</si>
  <si>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</si>
  <si>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</si>
  <si>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</si>
  <si>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</si>
  <si>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</si>
  <si>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</si>
  <si>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</si>
  <si>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</si>
  <si>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</si>
  <si>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</si>
  <si>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</si>
  <si>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</si>
  <si>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</si>
  <si>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</si>
  <si>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</si>
  <si>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</si>
  <si>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</si>
  <si>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</si>
  <si>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</si>
  <si>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</si>
  <si>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</si>
  <si>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</si>
  <si>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</si>
  <si>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</si>
  <si>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</si>
  <si>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</si>
  <si>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</si>
  <si>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</si>
  <si>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</si>
  <si>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</si>
  <si>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</si>
  <si>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</si>
  <si>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</si>
  <si>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</si>
  <si>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</si>
  <si>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</si>
  <si>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</si>
  <si>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</si>
  <si>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</si>
  <si>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</si>
  <si>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</si>
  <si>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</si>
  <si>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t>GST in %</t>
  </si>
  <si>
    <t>item3</t>
  </si>
  <si>
    <t>item4</t>
  </si>
  <si>
    <t>item6</t>
  </si>
  <si>
    <t>TOTAL AMOUNT with taxes</t>
  </si>
  <si>
    <t>TOTAL AMOUNT with Taxes 
In Words</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</si>
  <si>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</si>
  <si>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Meter </t>
  </si>
  <si>
    <t>Lot</t>
  </si>
  <si>
    <t>item7</t>
  </si>
  <si>
    <t>item8</t>
  </si>
  <si>
    <t>Set</t>
  </si>
  <si>
    <t>item9</t>
  </si>
  <si>
    <t>item10</t>
  </si>
  <si>
    <t>item11</t>
  </si>
  <si>
    <t>item12</t>
  </si>
  <si>
    <t>item13</t>
  </si>
  <si>
    <t>item14</t>
  </si>
  <si>
    <t>item15</t>
  </si>
  <si>
    <t>item16</t>
  </si>
  <si>
    <t>item17</t>
  </si>
  <si>
    <t>item18</t>
  </si>
  <si>
    <t>Each</t>
  </si>
  <si>
    <t>Providing and fixing M.V. danger notice plate of 200 mm X 150
mm, made of mild steel, at least 2 mm thick, and vitreous
enameled white on both sides, and with inscription in single red
colour on front side as required</t>
  </si>
  <si>
    <t>item19</t>
  </si>
  <si>
    <t>Earthing with G.I. earth plate 600 mm X 600 mm X 6 mm thick
including accessories, and providing masonry enclosure with
cover plate having locking arrangement and watering pipe of
2.7 metre long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</si>
  <si>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</si>
  <si>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item20</t>
  </si>
  <si>
    <t>item21</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</si>
  <si>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</si>
  <si>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item22</t>
  </si>
  <si>
    <t>Providing and fixing 25 mm X 5 mm copper strip in 40 mm dia G.I. pipe from earth electrode including connection with brass nut, bolt, spring, washer excavation and re-filling etc. as required.</t>
  </si>
  <si>
    <t>item23</t>
  </si>
  <si>
    <t>Providing and fixing 25 mm X 5 mm G.I. strip on surface or in
recess for connections etc. as required.</t>
  </si>
  <si>
    <t>item24</t>
  </si>
  <si>
    <t>NIT No: EW-Mod/5/2020-215</t>
  </si>
  <si>
    <t xml:space="preserve">Name of Work:  Designing, Planning, Modification and SITC of Extension LT Panel in Substation-1 &amp; 2 at AIIMS Rishikesh
</t>
  </si>
  <si>
    <r>
      <t xml:space="preserve">SITC of 2500 Amps Phase Transposition Unit </t>
    </r>
    <r>
      <rPr>
        <b/>
        <sz val="12"/>
        <color indexed="8"/>
        <rFont val="Tahoma"/>
        <family val="2"/>
      </rPr>
      <t>(Complete Specification in NIT BOQ)</t>
    </r>
  </si>
  <si>
    <r>
      <t xml:space="preserve">SITC of </t>
    </r>
    <r>
      <rPr>
        <b/>
        <sz val="12"/>
        <color indexed="8"/>
        <rFont val="Tahoma"/>
        <family val="2"/>
      </rPr>
      <t>2000</t>
    </r>
    <r>
      <rPr>
        <sz val="12"/>
        <color indexed="8"/>
        <rFont val="Tahoma"/>
        <family val="2"/>
      </rPr>
      <t xml:space="preserve"> Amps Straight Length Busudct, 80 kA for 1 Sec (IP-55, Indoor) </t>
    </r>
    <r>
      <rPr>
        <b/>
        <sz val="12"/>
        <color indexed="8"/>
        <rFont val="Tahoma"/>
        <family val="2"/>
      </rPr>
      <t>(Complete Specification in NIT BOQ)</t>
    </r>
  </si>
  <si>
    <r>
      <t xml:space="preserve">Supply of Aluminum conductor XLPE insulated sheath armoured cable of 1.1KV grade conforming to IS:1554 
</t>
    </r>
    <r>
      <rPr>
        <b/>
        <sz val="12"/>
        <color indexed="8"/>
        <rFont val="Tahoma"/>
        <family val="2"/>
      </rPr>
      <t xml:space="preserve">3.5 x 300 sqmm </t>
    </r>
  </si>
  <si>
    <r>
      <t xml:space="preserve">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complete as required
</t>
    </r>
    <r>
      <rPr>
        <b/>
        <sz val="12"/>
        <rFont val="Tahoma"/>
        <family val="2"/>
      </rPr>
      <t>120 mm dia (OD-120 mm &amp; ID-103 mm nominal)</t>
    </r>
  </si>
  <si>
    <r>
      <t xml:space="preserve">Laying of one number PVC insulated and PVC sheathed / XLPE
power cable of 1.1 KV grade of following size in the existing
RCC/ HUME/ METAL/ DWC HDPE  pipe as required. 
</t>
    </r>
    <r>
      <rPr>
        <b/>
        <sz val="12"/>
        <rFont val="Tahoma"/>
        <family val="2"/>
      </rPr>
      <t>Above 185 sq. mm and upto 400 sq. mm</t>
    </r>
  </si>
  <si>
    <r>
      <t xml:space="preserve">Supplying and making end termination with brass compression
gland and aluminium lugs for following size of PVC insulated
and PVC sheathed / XLPE aluminium conductor cable of 1.1 KV
grade as required.
</t>
    </r>
    <r>
      <rPr>
        <b/>
        <sz val="12"/>
        <rFont val="Tahoma"/>
        <family val="2"/>
      </rPr>
      <t xml:space="preserve">3½ X 300 sq. mm (70mm) </t>
    </r>
  </si>
  <si>
    <r>
      <t xml:space="preserve">Planning,Designing and SITC of M.V. cubicle type totally enclosed, Free standing type, powder coated, dust proof, 2 mm thickness CRCA powder coated sheet, damp and vermin proof, indoor type Panel complete with busbars, M.V. danger notice plate, interconnections with suitable capacity aluminium bars/solid aluminium strips/rods, connection of incoming and outgoing cables with thimbles, and having following incoming and outgoing switchgears complete as per techinical specification and as required. </t>
    </r>
    <r>
      <rPr>
        <b/>
        <sz val="12"/>
        <color indexed="8"/>
        <rFont val="Arial"/>
        <family val="2"/>
      </rPr>
      <t>(Complete detail of items in Tender document BOQ).</t>
    </r>
  </si>
  <si>
    <r>
      <t xml:space="preserve">SITC of </t>
    </r>
    <r>
      <rPr>
        <b/>
        <sz val="12"/>
        <color indexed="8"/>
        <rFont val="Tahoma"/>
        <family val="2"/>
      </rPr>
      <t>2500</t>
    </r>
    <r>
      <rPr>
        <sz val="12"/>
        <color indexed="8"/>
        <rFont val="Tahoma"/>
        <family val="2"/>
      </rPr>
      <t xml:space="preserve"> Amps Straight Length Busudct, 80 kA for 1 Sec (IP-55, Indoor) </t>
    </r>
    <r>
      <rPr>
        <b/>
        <sz val="12"/>
        <color indexed="8"/>
        <rFont val="Tahoma"/>
        <family val="2"/>
      </rPr>
      <t>(Complete Specification in Tender document BOQ)</t>
    </r>
  </si>
  <si>
    <r>
      <t xml:space="preserve">SITC of 2500 Amps 90 Degree Bends </t>
    </r>
    <r>
      <rPr>
        <b/>
        <sz val="12"/>
        <color indexed="8"/>
        <rFont val="Tahoma"/>
        <family val="2"/>
      </rPr>
      <t>(Complete Specification in Tender document BOQ)</t>
    </r>
  </si>
  <si>
    <r>
      <t xml:space="preserve">SITC of 2500 Amps Flange End </t>
    </r>
    <r>
      <rPr>
        <b/>
        <sz val="12"/>
        <color indexed="8"/>
        <rFont val="Tahoma"/>
        <family val="2"/>
      </rPr>
      <t>(Complete Specification in Tender document BOQ)</t>
    </r>
  </si>
  <si>
    <r>
      <t xml:space="preserve">SITC of 2500 Amps Adopter Box </t>
    </r>
    <r>
      <rPr>
        <b/>
        <sz val="12"/>
        <color indexed="8"/>
        <rFont val="Tahoma"/>
        <family val="2"/>
      </rPr>
      <t>(Complete Specification in Tender document BOQ)</t>
    </r>
  </si>
  <si>
    <r>
      <t xml:space="preserve">SITC of 2500 Amps Copper Flexible </t>
    </r>
    <r>
      <rPr>
        <b/>
        <sz val="12"/>
        <color indexed="8"/>
        <rFont val="Tahoma"/>
        <family val="2"/>
      </rPr>
      <t>(Complete Specification in Tender document BOQ)</t>
    </r>
  </si>
  <si>
    <r>
      <t xml:space="preserve">SITC of 2000 Amps 90 Degree Bends </t>
    </r>
    <r>
      <rPr>
        <b/>
        <sz val="12"/>
        <color indexed="8"/>
        <rFont val="Tahoma"/>
        <family val="2"/>
      </rPr>
      <t>(Complete Specification inTender document BOQ)</t>
    </r>
  </si>
  <si>
    <r>
      <t xml:space="preserve">SITC of 2000 Amps Flange End </t>
    </r>
    <r>
      <rPr>
        <b/>
        <sz val="12"/>
        <color indexed="8"/>
        <rFont val="Tahoma"/>
        <family val="2"/>
      </rPr>
      <t>(Complete Specification in Tender document BOQ)</t>
    </r>
  </si>
  <si>
    <r>
      <t xml:space="preserve">SITC of 2000 Amps Adopter Box </t>
    </r>
    <r>
      <rPr>
        <b/>
        <sz val="12"/>
        <color indexed="8"/>
        <rFont val="Tahoma"/>
        <family val="2"/>
      </rPr>
      <t>(Complete Specification in Tender document BOQ)</t>
    </r>
  </si>
  <si>
    <r>
      <t xml:space="preserve">SITC of 2000 Amps Copper Flexible </t>
    </r>
    <r>
      <rPr>
        <b/>
        <sz val="12"/>
        <color indexed="8"/>
        <rFont val="Tahoma"/>
        <family val="2"/>
      </rPr>
      <t>(Complete Specification in Tender document BOQ)</t>
    </r>
  </si>
  <si>
    <r>
      <t xml:space="preserve">SITC of 2000 Amps Phase Transposition Unit  </t>
    </r>
    <r>
      <rPr>
        <b/>
        <sz val="12"/>
        <color indexed="8"/>
        <rFont val="Tahoma"/>
        <family val="2"/>
      </rPr>
      <t>(Complete Specification in Tender document BOQ)</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</si>
</sst>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color indexed="8"/>
      <name val="Arial"/>
      <family val="2"/>
    </font>
    <font>
      <sz val="12"/>
      <name val="Arial"/>
      <family val="2"/>
    </font>
    <font>
      <b/>
      <sz val="12"/>
      <name val="Arial"/>
      <family val="2"/>
    </font>
    <font>
      <sz val="12"/>
      <name val="Tahoma"/>
      <family val="2"/>
    </font>
    <font>
      <sz val="12"/>
      <color indexed="8"/>
      <name val="Tahoma"/>
      <family val="2"/>
    </font>
    <font>
      <b/>
      <sz val="12"/>
      <color indexed="8"/>
      <name val="Tahoma"/>
      <family val="2"/>
    </font>
    <font>
      <b/>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2"/>
      <color indexed="8"/>
      <name val="Arial"/>
      <family val="2"/>
    </font>
    <font>
      <sz val="12"/>
      <color indexed="8"/>
      <name val="Calibri"/>
      <family val="2"/>
    </font>
    <font>
      <sz val="12"/>
      <color indexed="8"/>
      <name val="Courier New"/>
      <family val="3"/>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2"/>
      <color theme="1"/>
      <name val="Arial"/>
      <family val="2"/>
    </font>
    <font>
      <sz val="12"/>
      <color theme="1"/>
      <name val="Calibri"/>
      <family val="2"/>
    </font>
    <font>
      <sz val="12"/>
      <color rgb="FF000000"/>
      <name val="Courier New"/>
      <family val="3"/>
    </font>
    <font>
      <sz val="12"/>
      <color theme="1"/>
      <name val="Tahoma"/>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69"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71"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72"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2"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73" fillId="0" borderId="0" xfId="57" applyNumberFormat="1" applyFont="1" applyFill="1">
      <alignment/>
      <protection/>
    </xf>
    <xf numFmtId="172" fontId="74"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9"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0" fontId="75" fillId="35" borderId="11" xfId="59" applyNumberFormat="1" applyFont="1" applyFill="1" applyBorder="1" applyAlignment="1" applyProtection="1">
      <alignment vertical="center" wrapText="1"/>
      <protection locked="0"/>
    </xf>
    <xf numFmtId="10" fontId="76" fillId="35" borderId="11" xfId="64" applyNumberFormat="1" applyFont="1" applyFill="1" applyBorder="1" applyAlignment="1">
      <alignment horizontal="center" vertical="center"/>
    </xf>
    <xf numFmtId="0" fontId="77" fillId="0" borderId="18" xfId="0" applyFont="1" applyFill="1" applyBorder="1" applyAlignment="1">
      <alignment horizontal="left" vertical="center" wrapText="1"/>
    </xf>
    <xf numFmtId="0" fontId="77" fillId="0" borderId="12" xfId="0" applyFont="1" applyFill="1" applyBorder="1" applyAlignment="1">
      <alignment horizontal="center" vertical="center"/>
    </xf>
    <xf numFmtId="0" fontId="77" fillId="0" borderId="12" xfId="0" applyFont="1" applyFill="1" applyBorder="1" applyAlignment="1">
      <alignment horizontal="left" vertical="center" wrapText="1"/>
    </xf>
    <xf numFmtId="0" fontId="78" fillId="0" borderId="12" xfId="0" applyFont="1" applyFill="1" applyBorder="1" applyAlignment="1">
      <alignment horizontal="center" vertical="center" wrapText="1"/>
    </xf>
    <xf numFmtId="0" fontId="79" fillId="0" borderId="12" xfId="60" applyNumberFormat="1" applyFont="1" applyFill="1" applyBorder="1" applyAlignment="1">
      <alignment horizontal="center" vertical="center" wrapText="1" readingOrder="1"/>
      <protection/>
    </xf>
    <xf numFmtId="2" fontId="16" fillId="0" borderId="12" xfId="59" applyNumberFormat="1" applyFont="1" applyFill="1" applyBorder="1" applyAlignment="1">
      <alignment horizontal="center" vertical="center" readingOrder="1"/>
      <protection/>
    </xf>
    <xf numFmtId="0" fontId="17" fillId="0" borderId="12" xfId="57" applyNumberFormat="1" applyFont="1" applyFill="1" applyBorder="1" applyAlignment="1" applyProtection="1">
      <alignment horizontal="center" vertical="center" readingOrder="1"/>
      <protection locked="0"/>
    </xf>
    <xf numFmtId="0" fontId="17" fillId="0" borderId="12" xfId="57" applyNumberFormat="1" applyFont="1" applyFill="1" applyBorder="1" applyAlignment="1" applyProtection="1">
      <alignment horizontal="center" vertical="center" readingOrder="1"/>
      <protection/>
    </xf>
    <xf numFmtId="0" fontId="16" fillId="0" borderId="12" xfId="59" applyNumberFormat="1" applyFont="1" applyFill="1" applyBorder="1" applyAlignment="1">
      <alignment horizontal="center" vertical="center" readingOrder="1"/>
      <protection/>
    </xf>
    <xf numFmtId="0" fontId="16" fillId="0" borderId="12" xfId="57" applyNumberFormat="1" applyFont="1" applyFill="1" applyBorder="1" applyAlignment="1">
      <alignment horizontal="center" vertical="center" readingOrder="1"/>
      <protection/>
    </xf>
    <xf numFmtId="0" fontId="17" fillId="0" borderId="12" xfId="57" applyNumberFormat="1" applyFont="1" applyFill="1" applyBorder="1" applyAlignment="1" applyProtection="1">
      <alignment horizontal="center" vertical="center" wrapText="1" readingOrder="1"/>
      <protection locked="0"/>
    </xf>
    <xf numFmtId="2" fontId="17" fillId="35" borderId="18" xfId="57" applyNumberFormat="1" applyFont="1" applyFill="1" applyBorder="1" applyAlignment="1" applyProtection="1">
      <alignment horizontal="center" vertical="center" readingOrder="1"/>
      <protection locked="0"/>
    </xf>
    <xf numFmtId="172" fontId="17" fillId="0" borderId="12" xfId="57" applyNumberFormat="1" applyFont="1" applyFill="1" applyBorder="1" applyAlignment="1" applyProtection="1">
      <alignment horizontal="center" vertical="center" readingOrder="1"/>
      <protection locked="0"/>
    </xf>
    <xf numFmtId="1" fontId="17" fillId="0" borderId="12" xfId="57" applyNumberFormat="1" applyFont="1" applyFill="1" applyBorder="1" applyAlignment="1" applyProtection="1">
      <alignment horizontal="center" vertical="center" readingOrder="1"/>
      <protection locked="0"/>
    </xf>
    <xf numFmtId="172" fontId="17" fillId="0" borderId="11" xfId="57" applyNumberFormat="1" applyFont="1" applyFill="1" applyBorder="1" applyAlignment="1" applyProtection="1">
      <alignment horizontal="center" vertical="center" wrapText="1" readingOrder="1"/>
      <protection/>
    </xf>
    <xf numFmtId="172" fontId="17" fillId="0" borderId="11" xfId="57" applyNumberFormat="1" applyFont="1" applyFill="1" applyBorder="1" applyAlignment="1">
      <alignment horizontal="center" vertical="center" wrapText="1" readingOrder="1"/>
      <protection/>
    </xf>
    <xf numFmtId="172" fontId="17" fillId="0" borderId="12" xfId="57" applyNumberFormat="1" applyFont="1" applyFill="1" applyBorder="1" applyAlignment="1">
      <alignment horizontal="center" vertical="center" wrapText="1" readingOrder="1"/>
      <protection/>
    </xf>
    <xf numFmtId="2" fontId="17" fillId="0" borderId="19" xfId="59" applyNumberFormat="1" applyFont="1" applyFill="1" applyBorder="1" applyAlignment="1">
      <alignment horizontal="center" vertical="center" readingOrder="1"/>
      <protection/>
    </xf>
    <xf numFmtId="176" fontId="17" fillId="0" borderId="19" xfId="59" applyNumberFormat="1" applyFont="1" applyFill="1" applyBorder="1" applyAlignment="1">
      <alignment horizontal="center" vertical="center" readingOrder="1"/>
      <protection/>
    </xf>
    <xf numFmtId="0" fontId="16" fillId="0" borderId="12" xfId="59" applyNumberFormat="1" applyFont="1" applyFill="1" applyBorder="1" applyAlignment="1">
      <alignment horizontal="center" vertical="center" wrapText="1" readingOrder="1"/>
      <protection/>
    </xf>
    <xf numFmtId="0" fontId="80" fillId="0" borderId="12" xfId="0" applyFont="1" applyFill="1" applyBorder="1" applyAlignment="1">
      <alignment horizontal="left" vertical="center" wrapText="1"/>
    </xf>
    <xf numFmtId="0" fontId="80" fillId="0" borderId="12" xfId="0" applyFont="1" applyFill="1" applyBorder="1" applyAlignment="1">
      <alignment horizontal="center" vertical="center"/>
    </xf>
    <xf numFmtId="0" fontId="18" fillId="0" borderId="12" xfId="0" applyFont="1" applyFill="1" applyBorder="1" applyAlignment="1">
      <alignment vertical="center" wrapText="1"/>
    </xf>
    <xf numFmtId="0" fontId="80" fillId="0" borderId="12" xfId="0" applyFont="1" applyFill="1" applyBorder="1" applyAlignment="1">
      <alignment vertical="center" wrapText="1"/>
    </xf>
    <xf numFmtId="0" fontId="80" fillId="0" borderId="11"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8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II40"/>
  <sheetViews>
    <sheetView showGridLines="0" zoomScale="80" zoomScaleNormal="80" zoomScalePageLayoutView="0" workbookViewId="0" topLeftCell="A6">
      <selection activeCell="M36" sqref="M36"/>
    </sheetView>
  </sheetViews>
  <sheetFormatPr defaultColWidth="9.140625" defaultRowHeight="15"/>
  <cols>
    <col min="1" max="1" width="15.421875" style="37" customWidth="1"/>
    <col min="2" max="2" width="75.140625" style="37" customWidth="1"/>
    <col min="3" max="3" width="13.28125" style="37" customWidth="1"/>
    <col min="4" max="4" width="13.7109375" style="37" customWidth="1"/>
    <col min="5" max="5" width="12.28125" style="37" customWidth="1"/>
    <col min="6" max="6" width="10.421875" style="37" hidden="1" customWidth="1"/>
    <col min="7" max="7" width="15.421875" style="37" hidden="1" customWidth="1"/>
    <col min="8" max="8" width="6.7109375" style="37" hidden="1" customWidth="1"/>
    <col min="9" max="9" width="12.140625" style="37" hidden="1" customWidth="1"/>
    <col min="10" max="10" width="20.421875" style="37" hidden="1" customWidth="1"/>
    <col min="11" max="12" width="13.7109375" style="37" customWidth="1"/>
    <col min="13" max="13" width="21.7109375" style="37" customWidth="1"/>
    <col min="14" max="14" width="13.421875" style="38" hidden="1" customWidth="1"/>
    <col min="15" max="15" width="12.28125" style="37" hidden="1" customWidth="1"/>
    <col min="16" max="16" width="25.00390625" style="37" hidden="1" customWidth="1"/>
    <col min="17" max="17" width="23.421875" style="37" hidden="1" customWidth="1"/>
    <col min="18" max="19" width="6.7109375" style="37" hidden="1" customWidth="1"/>
    <col min="20" max="20" width="16.421875" style="37" hidden="1" customWidth="1"/>
    <col min="21" max="21" width="24.00390625" style="37" hidden="1" customWidth="1"/>
    <col min="22" max="22" width="24.8515625" style="37" hidden="1" customWidth="1"/>
    <col min="23" max="23" width="10.57421875" style="37" hidden="1" customWidth="1"/>
    <col min="24" max="25" width="6.7109375" style="37" hidden="1" customWidth="1"/>
    <col min="26" max="29" width="10.57421875" style="37" hidden="1" customWidth="1"/>
    <col min="30" max="31" width="6.7109375" style="37" hidden="1" customWidth="1"/>
    <col min="32" max="35" width="10.57421875" style="37" hidden="1" customWidth="1"/>
    <col min="36" max="37" width="6.7109375" style="37" hidden="1" customWidth="1"/>
    <col min="38" max="41" width="10.57421875" style="37" hidden="1" customWidth="1"/>
    <col min="42" max="43" width="6.7109375" style="37" hidden="1" customWidth="1"/>
    <col min="44" max="45" width="10.57421875" style="37" hidden="1" customWidth="1"/>
    <col min="46" max="47" width="12.28125" style="37" hidden="1" customWidth="1"/>
    <col min="48" max="49" width="6.7109375" style="37" hidden="1" customWidth="1"/>
    <col min="50" max="51" width="12.28125" style="37" hidden="1" customWidth="1"/>
    <col min="52" max="52" width="10.28125" style="37" hidden="1" customWidth="1"/>
    <col min="53" max="53" width="21.421875" style="37" hidden="1" customWidth="1"/>
    <col min="54" max="54" width="26.421875" style="37" customWidth="1"/>
    <col min="55" max="55" width="32.57421875" style="37" customWidth="1"/>
    <col min="56" max="238" width="9.140625" style="37" customWidth="1"/>
    <col min="239" max="243" width="9.140625" style="39" customWidth="1"/>
    <col min="244" max="16384" width="9.140625" style="37"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42" t="s">
        <v>5</v>
      </c>
      <c r="D2" s="4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45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46.5" customHeight="1">
      <c r="A5" s="81" t="s">
        <v>82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81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42</v>
      </c>
      <c r="B8" s="83">
        <v>1</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44</v>
      </c>
      <c r="G11" s="13"/>
      <c r="H11" s="13"/>
      <c r="I11" s="13" t="s">
        <v>21</v>
      </c>
      <c r="J11" s="13" t="s">
        <v>22</v>
      </c>
      <c r="K11" s="13" t="s">
        <v>23</v>
      </c>
      <c r="L11" s="13" t="s">
        <v>24</v>
      </c>
      <c r="M11" s="44" t="s">
        <v>52</v>
      </c>
      <c r="N11" s="13" t="s">
        <v>25</v>
      </c>
      <c r="O11" s="46" t="s">
        <v>46</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43</v>
      </c>
      <c r="BB11" s="16" t="s">
        <v>50</v>
      </c>
      <c r="BC11" s="16" t="s">
        <v>51</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45">
        <v>5</v>
      </c>
      <c r="N12" s="17">
        <v>14</v>
      </c>
      <c r="O12" s="45">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19" customFormat="1" ht="138" customHeight="1">
      <c r="A13" s="52">
        <v>1</v>
      </c>
      <c r="B13" s="49" t="s">
        <v>89</v>
      </c>
      <c r="C13" s="53" t="s">
        <v>31</v>
      </c>
      <c r="D13" s="50">
        <v>1</v>
      </c>
      <c r="E13" s="50" t="s">
        <v>54</v>
      </c>
      <c r="F13" s="54"/>
      <c r="G13" s="55"/>
      <c r="H13" s="56"/>
      <c r="I13" s="57" t="s">
        <v>33</v>
      </c>
      <c r="J13" s="58">
        <f>IF(I13="Less(-)",-1,1)</f>
        <v>1</v>
      </c>
      <c r="K13" s="59" t="s">
        <v>39</v>
      </c>
      <c r="L13" s="55" t="s">
        <v>7</v>
      </c>
      <c r="M13" s="60"/>
      <c r="N13" s="61"/>
      <c r="O13" s="62"/>
      <c r="P13" s="63"/>
      <c r="Q13" s="61"/>
      <c r="R13" s="61"/>
      <c r="S13" s="64"/>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M13*D13</f>
        <v>0</v>
      </c>
      <c r="BB13" s="67">
        <f>(M13*D13)</f>
        <v>0</v>
      </c>
      <c r="BC13" s="68" t="str">
        <f>SpellNumber(L13,BB13)</f>
        <v>INR Zero Only</v>
      </c>
      <c r="IE13" s="20"/>
      <c r="IF13" s="20"/>
      <c r="IG13" s="20"/>
      <c r="IH13" s="20"/>
      <c r="II13" s="20"/>
    </row>
    <row r="14" spans="1:243" s="19" customFormat="1" ht="138" customHeight="1">
      <c r="A14" s="52">
        <v>2</v>
      </c>
      <c r="B14" s="51" t="s">
        <v>89</v>
      </c>
      <c r="C14" s="53" t="s">
        <v>35</v>
      </c>
      <c r="D14" s="50">
        <v>1</v>
      </c>
      <c r="E14" s="50" t="s">
        <v>54</v>
      </c>
      <c r="F14" s="54"/>
      <c r="G14" s="55"/>
      <c r="H14" s="56"/>
      <c r="I14" s="57" t="s">
        <v>33</v>
      </c>
      <c r="J14" s="58">
        <f>IF(I14="Less(-)",-1,1)</f>
        <v>1</v>
      </c>
      <c r="K14" s="59" t="s">
        <v>39</v>
      </c>
      <c r="L14" s="55" t="s">
        <v>7</v>
      </c>
      <c r="M14" s="60"/>
      <c r="N14" s="61"/>
      <c r="O14" s="62"/>
      <c r="P14" s="63"/>
      <c r="Q14" s="61"/>
      <c r="R14" s="61"/>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M14*D14</f>
        <v>0</v>
      </c>
      <c r="BB14" s="67">
        <f>(M14*D14)</f>
        <v>0</v>
      </c>
      <c r="BC14" s="68" t="str">
        <f>SpellNumber(L14,BB14)</f>
        <v>INR Zero Only</v>
      </c>
      <c r="IE14" s="20"/>
      <c r="IF14" s="20"/>
      <c r="IG14" s="20"/>
      <c r="IH14" s="20"/>
      <c r="II14" s="20"/>
    </row>
    <row r="15" spans="1:243" s="19" customFormat="1" ht="47.25">
      <c r="A15" s="52">
        <v>3</v>
      </c>
      <c r="B15" s="69" t="s">
        <v>90</v>
      </c>
      <c r="C15" s="53" t="s">
        <v>47</v>
      </c>
      <c r="D15" s="70">
        <v>80</v>
      </c>
      <c r="E15" s="70" t="s">
        <v>53</v>
      </c>
      <c r="F15" s="54"/>
      <c r="G15" s="55"/>
      <c r="H15" s="56"/>
      <c r="I15" s="57" t="s">
        <v>33</v>
      </c>
      <c r="J15" s="58">
        <f aca="true" t="shared" si="0" ref="J15:J20">IF(I15="Less(-)",-1,1)</f>
        <v>1</v>
      </c>
      <c r="K15" s="59" t="s">
        <v>39</v>
      </c>
      <c r="L15" s="55" t="s">
        <v>7</v>
      </c>
      <c r="M15" s="60"/>
      <c r="N15" s="61"/>
      <c r="O15" s="62"/>
      <c r="P15" s="63"/>
      <c r="Q15" s="61"/>
      <c r="R15" s="61"/>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aca="true" t="shared" si="1" ref="BA15:BA20">M15*D15</f>
        <v>0</v>
      </c>
      <c r="BB15" s="67">
        <f aca="true" t="shared" si="2" ref="BB15:BB20">(M15*D15)</f>
        <v>0</v>
      </c>
      <c r="BC15" s="68" t="str">
        <f aca="true" t="shared" si="3" ref="BC15:BC20">SpellNumber(L15,BB15)</f>
        <v>INR Zero Only</v>
      </c>
      <c r="IE15" s="20"/>
      <c r="IF15" s="20"/>
      <c r="IG15" s="20"/>
      <c r="IH15" s="20"/>
      <c r="II15" s="20"/>
    </row>
    <row r="16" spans="1:243" s="19" customFormat="1" ht="47.25">
      <c r="A16" s="52">
        <v>4</v>
      </c>
      <c r="B16" s="69" t="s">
        <v>91</v>
      </c>
      <c r="C16" s="53" t="s">
        <v>48</v>
      </c>
      <c r="D16" s="70">
        <v>10</v>
      </c>
      <c r="E16" s="70" t="s">
        <v>32</v>
      </c>
      <c r="F16" s="54"/>
      <c r="G16" s="55"/>
      <c r="H16" s="56"/>
      <c r="I16" s="57" t="s">
        <v>33</v>
      </c>
      <c r="J16" s="58">
        <f t="shared" si="0"/>
        <v>1</v>
      </c>
      <c r="K16" s="59" t="s">
        <v>39</v>
      </c>
      <c r="L16" s="55" t="s">
        <v>7</v>
      </c>
      <c r="M16" s="60"/>
      <c r="N16" s="61"/>
      <c r="O16" s="62"/>
      <c r="P16" s="63"/>
      <c r="Q16" s="61"/>
      <c r="R16" s="61"/>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67">
        <f t="shared" si="2"/>
        <v>0</v>
      </c>
      <c r="BC16" s="68" t="str">
        <f t="shared" si="3"/>
        <v>INR Zero Only</v>
      </c>
      <c r="IE16" s="20"/>
      <c r="IF16" s="20"/>
      <c r="IG16" s="20"/>
      <c r="IH16" s="20"/>
      <c r="II16" s="20"/>
    </row>
    <row r="17" spans="1:243" s="19" customFormat="1" ht="47.25">
      <c r="A17" s="52">
        <v>5</v>
      </c>
      <c r="B17" s="69" t="s">
        <v>92</v>
      </c>
      <c r="C17" s="53" t="s">
        <v>36</v>
      </c>
      <c r="D17" s="70">
        <v>4</v>
      </c>
      <c r="E17" s="70" t="s">
        <v>32</v>
      </c>
      <c r="F17" s="54"/>
      <c r="G17" s="55"/>
      <c r="H17" s="56"/>
      <c r="I17" s="57" t="s">
        <v>33</v>
      </c>
      <c r="J17" s="58">
        <f t="shared" si="0"/>
        <v>1</v>
      </c>
      <c r="K17" s="59" t="s">
        <v>39</v>
      </c>
      <c r="L17" s="55" t="s">
        <v>7</v>
      </c>
      <c r="M17" s="60"/>
      <c r="N17" s="61"/>
      <c r="O17" s="62"/>
      <c r="P17" s="63"/>
      <c r="Q17" s="61"/>
      <c r="R17" s="61"/>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7">
        <f t="shared" si="2"/>
        <v>0</v>
      </c>
      <c r="BC17" s="68" t="str">
        <f t="shared" si="3"/>
        <v>INR Zero Only</v>
      </c>
      <c r="IE17" s="20"/>
      <c r="IF17" s="20"/>
      <c r="IG17" s="20"/>
      <c r="IH17" s="20"/>
      <c r="II17" s="20"/>
    </row>
    <row r="18" spans="1:243" s="19" customFormat="1" ht="47.25">
      <c r="A18" s="52">
        <v>6</v>
      </c>
      <c r="B18" s="69" t="s">
        <v>93</v>
      </c>
      <c r="C18" s="53" t="s">
        <v>49</v>
      </c>
      <c r="D18" s="70">
        <v>4</v>
      </c>
      <c r="E18" s="70" t="s">
        <v>32</v>
      </c>
      <c r="F18" s="54"/>
      <c r="G18" s="55"/>
      <c r="H18" s="56"/>
      <c r="I18" s="57" t="s">
        <v>33</v>
      </c>
      <c r="J18" s="58">
        <f t="shared" si="0"/>
        <v>1</v>
      </c>
      <c r="K18" s="59" t="s">
        <v>39</v>
      </c>
      <c r="L18" s="55" t="s">
        <v>7</v>
      </c>
      <c r="M18" s="60"/>
      <c r="N18" s="61"/>
      <c r="O18" s="62"/>
      <c r="P18" s="63"/>
      <c r="Q18" s="61"/>
      <c r="R18" s="61"/>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7">
        <f t="shared" si="2"/>
        <v>0</v>
      </c>
      <c r="BC18" s="68" t="str">
        <f t="shared" si="3"/>
        <v>INR Zero Only</v>
      </c>
      <c r="IE18" s="20"/>
      <c r="IF18" s="20"/>
      <c r="IG18" s="20"/>
      <c r="IH18" s="20"/>
      <c r="II18" s="20"/>
    </row>
    <row r="19" spans="1:243" s="19" customFormat="1" ht="47.25">
      <c r="A19" s="52">
        <v>7</v>
      </c>
      <c r="B19" s="69" t="s">
        <v>94</v>
      </c>
      <c r="C19" s="53" t="s">
        <v>55</v>
      </c>
      <c r="D19" s="70">
        <v>4</v>
      </c>
      <c r="E19" s="70" t="s">
        <v>57</v>
      </c>
      <c r="F19" s="54"/>
      <c r="G19" s="55"/>
      <c r="H19" s="56"/>
      <c r="I19" s="57" t="s">
        <v>33</v>
      </c>
      <c r="J19" s="58">
        <f t="shared" si="0"/>
        <v>1</v>
      </c>
      <c r="K19" s="59" t="s">
        <v>39</v>
      </c>
      <c r="L19" s="55" t="s">
        <v>7</v>
      </c>
      <c r="M19" s="60"/>
      <c r="N19" s="61"/>
      <c r="O19" s="62"/>
      <c r="P19" s="63"/>
      <c r="Q19" s="61"/>
      <c r="R19" s="61"/>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7">
        <f t="shared" si="2"/>
        <v>0</v>
      </c>
      <c r="BC19" s="68" t="str">
        <f t="shared" si="3"/>
        <v>INR Zero Only</v>
      </c>
      <c r="IE19" s="20"/>
      <c r="IF19" s="20"/>
      <c r="IG19" s="20"/>
      <c r="IH19" s="20"/>
      <c r="II19" s="20"/>
    </row>
    <row r="20" spans="1:243" s="19" customFormat="1" ht="47.25">
      <c r="A20" s="52">
        <v>8</v>
      </c>
      <c r="B20" s="69" t="s">
        <v>83</v>
      </c>
      <c r="C20" s="53" t="s">
        <v>56</v>
      </c>
      <c r="D20" s="70">
        <v>4</v>
      </c>
      <c r="E20" s="70" t="s">
        <v>32</v>
      </c>
      <c r="F20" s="54"/>
      <c r="G20" s="55"/>
      <c r="H20" s="56"/>
      <c r="I20" s="57" t="s">
        <v>33</v>
      </c>
      <c r="J20" s="58">
        <f t="shared" si="0"/>
        <v>1</v>
      </c>
      <c r="K20" s="59" t="s">
        <v>39</v>
      </c>
      <c r="L20" s="55" t="s">
        <v>7</v>
      </c>
      <c r="M20" s="60"/>
      <c r="N20" s="61"/>
      <c r="O20" s="62"/>
      <c r="P20" s="63"/>
      <c r="Q20" s="61"/>
      <c r="R20" s="61"/>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7">
        <f t="shared" si="2"/>
        <v>0</v>
      </c>
      <c r="BC20" s="68" t="str">
        <f t="shared" si="3"/>
        <v>INR Zero Only</v>
      </c>
      <c r="IE20" s="20"/>
      <c r="IF20" s="20"/>
      <c r="IG20" s="20"/>
      <c r="IH20" s="20"/>
      <c r="II20" s="20"/>
    </row>
    <row r="21" spans="1:243" s="19" customFormat="1" ht="47.25">
      <c r="A21" s="52">
        <v>9</v>
      </c>
      <c r="B21" s="69" t="s">
        <v>84</v>
      </c>
      <c r="C21" s="53" t="s">
        <v>58</v>
      </c>
      <c r="D21" s="70">
        <v>60</v>
      </c>
      <c r="E21" s="70" t="s">
        <v>53</v>
      </c>
      <c r="F21" s="54"/>
      <c r="G21" s="55"/>
      <c r="H21" s="56"/>
      <c r="I21" s="57"/>
      <c r="J21" s="58"/>
      <c r="K21" s="59" t="s">
        <v>39</v>
      </c>
      <c r="L21" s="55" t="s">
        <v>7</v>
      </c>
      <c r="M21" s="60"/>
      <c r="N21" s="61"/>
      <c r="O21" s="62"/>
      <c r="P21" s="63"/>
      <c r="Q21" s="61"/>
      <c r="R21" s="61"/>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aca="true" t="shared" si="4" ref="BA21:BA26">M21*D21</f>
        <v>0</v>
      </c>
      <c r="BB21" s="67">
        <f aca="true" t="shared" si="5" ref="BB21:BB26">(M21*D21)</f>
        <v>0</v>
      </c>
      <c r="BC21" s="68" t="str">
        <f aca="true" t="shared" si="6" ref="BC21:BC26">SpellNumber(L21,BB21)</f>
        <v>INR Zero Only</v>
      </c>
      <c r="IE21" s="20"/>
      <c r="IF21" s="20"/>
      <c r="IG21" s="20"/>
      <c r="IH21" s="20"/>
      <c r="II21" s="20"/>
    </row>
    <row r="22" spans="1:243" s="19" customFormat="1" ht="47.25">
      <c r="A22" s="52">
        <v>10</v>
      </c>
      <c r="B22" s="69" t="s">
        <v>95</v>
      </c>
      <c r="C22" s="53" t="s">
        <v>59</v>
      </c>
      <c r="D22" s="70">
        <v>14</v>
      </c>
      <c r="E22" s="70" t="s">
        <v>32</v>
      </c>
      <c r="F22" s="54"/>
      <c r="G22" s="55"/>
      <c r="H22" s="56"/>
      <c r="I22" s="57"/>
      <c r="J22" s="58"/>
      <c r="K22" s="59" t="s">
        <v>39</v>
      </c>
      <c r="L22" s="55" t="s">
        <v>7</v>
      </c>
      <c r="M22" s="60"/>
      <c r="N22" s="61"/>
      <c r="O22" s="62"/>
      <c r="P22" s="63"/>
      <c r="Q22" s="61"/>
      <c r="R22" s="61"/>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4"/>
        <v>0</v>
      </c>
      <c r="BB22" s="67">
        <f t="shared" si="5"/>
        <v>0</v>
      </c>
      <c r="BC22" s="68" t="str">
        <f t="shared" si="6"/>
        <v>INR Zero Only</v>
      </c>
      <c r="IE22" s="20"/>
      <c r="IF22" s="20"/>
      <c r="IG22" s="20"/>
      <c r="IH22" s="20"/>
      <c r="II22" s="20"/>
    </row>
    <row r="23" spans="1:243" s="19" customFormat="1" ht="47.25">
      <c r="A23" s="52">
        <v>11</v>
      </c>
      <c r="B23" s="69" t="s">
        <v>96</v>
      </c>
      <c r="C23" s="53" t="s">
        <v>60</v>
      </c>
      <c r="D23" s="70">
        <v>4</v>
      </c>
      <c r="E23" s="70" t="s">
        <v>32</v>
      </c>
      <c r="F23" s="54"/>
      <c r="G23" s="55"/>
      <c r="H23" s="56"/>
      <c r="I23" s="57"/>
      <c r="J23" s="58"/>
      <c r="K23" s="59" t="s">
        <v>39</v>
      </c>
      <c r="L23" s="55" t="s">
        <v>7</v>
      </c>
      <c r="M23" s="60"/>
      <c r="N23" s="61"/>
      <c r="O23" s="62"/>
      <c r="P23" s="63"/>
      <c r="Q23" s="61"/>
      <c r="R23" s="61"/>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4"/>
        <v>0</v>
      </c>
      <c r="BB23" s="67">
        <f t="shared" si="5"/>
        <v>0</v>
      </c>
      <c r="BC23" s="68" t="str">
        <f t="shared" si="6"/>
        <v>INR Zero Only</v>
      </c>
      <c r="IE23" s="20"/>
      <c r="IF23" s="20"/>
      <c r="IG23" s="20"/>
      <c r="IH23" s="20"/>
      <c r="II23" s="20"/>
    </row>
    <row r="24" spans="1:243" s="19" customFormat="1" ht="47.25">
      <c r="A24" s="52">
        <v>12</v>
      </c>
      <c r="B24" s="69" t="s">
        <v>97</v>
      </c>
      <c r="C24" s="53" t="s">
        <v>61</v>
      </c>
      <c r="D24" s="70">
        <v>4</v>
      </c>
      <c r="E24" s="70" t="s">
        <v>32</v>
      </c>
      <c r="F24" s="54"/>
      <c r="G24" s="55"/>
      <c r="H24" s="56"/>
      <c r="I24" s="57"/>
      <c r="J24" s="58"/>
      <c r="K24" s="59" t="s">
        <v>39</v>
      </c>
      <c r="L24" s="55" t="s">
        <v>7</v>
      </c>
      <c r="M24" s="60"/>
      <c r="N24" s="61"/>
      <c r="O24" s="62"/>
      <c r="P24" s="63"/>
      <c r="Q24" s="61"/>
      <c r="R24" s="61"/>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4"/>
        <v>0</v>
      </c>
      <c r="BB24" s="67">
        <f t="shared" si="5"/>
        <v>0</v>
      </c>
      <c r="BC24" s="68" t="str">
        <f t="shared" si="6"/>
        <v>INR Zero Only</v>
      </c>
      <c r="IE24" s="20"/>
      <c r="IF24" s="20"/>
      <c r="IG24" s="20"/>
      <c r="IH24" s="20"/>
      <c r="II24" s="20"/>
    </row>
    <row r="25" spans="1:243" s="19" customFormat="1" ht="47.25">
      <c r="A25" s="52">
        <v>13</v>
      </c>
      <c r="B25" s="69" t="s">
        <v>98</v>
      </c>
      <c r="C25" s="53" t="s">
        <v>62</v>
      </c>
      <c r="D25" s="70">
        <v>4</v>
      </c>
      <c r="E25" s="70" t="s">
        <v>57</v>
      </c>
      <c r="F25" s="54"/>
      <c r="G25" s="55"/>
      <c r="H25" s="56"/>
      <c r="I25" s="57"/>
      <c r="J25" s="58"/>
      <c r="K25" s="59" t="s">
        <v>39</v>
      </c>
      <c r="L25" s="55" t="s">
        <v>7</v>
      </c>
      <c r="M25" s="60"/>
      <c r="N25" s="61"/>
      <c r="O25" s="62"/>
      <c r="P25" s="63"/>
      <c r="Q25" s="61"/>
      <c r="R25" s="61"/>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4"/>
        <v>0</v>
      </c>
      <c r="BB25" s="67">
        <f t="shared" si="5"/>
        <v>0</v>
      </c>
      <c r="BC25" s="68" t="str">
        <f t="shared" si="6"/>
        <v>INR Zero Only</v>
      </c>
      <c r="IE25" s="20"/>
      <c r="IF25" s="20"/>
      <c r="IG25" s="20"/>
      <c r="IH25" s="20"/>
      <c r="II25" s="20"/>
    </row>
    <row r="26" spans="1:243" s="19" customFormat="1" ht="47.25">
      <c r="A26" s="52">
        <v>14</v>
      </c>
      <c r="B26" s="69" t="s">
        <v>99</v>
      </c>
      <c r="C26" s="53" t="s">
        <v>63</v>
      </c>
      <c r="D26" s="70">
        <v>5</v>
      </c>
      <c r="E26" s="70" t="s">
        <v>32</v>
      </c>
      <c r="F26" s="54"/>
      <c r="G26" s="55"/>
      <c r="H26" s="56"/>
      <c r="I26" s="57"/>
      <c r="J26" s="58"/>
      <c r="K26" s="59" t="s">
        <v>39</v>
      </c>
      <c r="L26" s="55" t="s">
        <v>7</v>
      </c>
      <c r="M26" s="60"/>
      <c r="N26" s="61"/>
      <c r="O26" s="62"/>
      <c r="P26" s="63"/>
      <c r="Q26" s="61"/>
      <c r="R26" s="61"/>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4"/>
        <v>0</v>
      </c>
      <c r="BB26" s="67">
        <f t="shared" si="5"/>
        <v>0</v>
      </c>
      <c r="BC26" s="68" t="str">
        <f t="shared" si="6"/>
        <v>INR Zero Only</v>
      </c>
      <c r="IE26" s="20"/>
      <c r="IF26" s="20"/>
      <c r="IG26" s="20"/>
      <c r="IH26" s="20"/>
      <c r="II26" s="20"/>
    </row>
    <row r="27" spans="1:243" s="19" customFormat="1" ht="48.75" customHeight="1">
      <c r="A27" s="52">
        <v>15</v>
      </c>
      <c r="B27" s="69" t="s">
        <v>85</v>
      </c>
      <c r="C27" s="53" t="s">
        <v>64</v>
      </c>
      <c r="D27" s="50">
        <v>1000</v>
      </c>
      <c r="E27" s="50" t="s">
        <v>53</v>
      </c>
      <c r="F27" s="54"/>
      <c r="G27" s="55"/>
      <c r="H27" s="56"/>
      <c r="I27" s="57" t="s">
        <v>33</v>
      </c>
      <c r="J27" s="58">
        <f>IF(I27="Less(-)",-1,1)</f>
        <v>1</v>
      </c>
      <c r="K27" s="59" t="s">
        <v>39</v>
      </c>
      <c r="L27" s="55" t="s">
        <v>7</v>
      </c>
      <c r="M27" s="60"/>
      <c r="N27" s="61"/>
      <c r="O27" s="62"/>
      <c r="P27" s="63"/>
      <c r="Q27" s="61"/>
      <c r="R27" s="61"/>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aca="true" t="shared" si="7" ref="BA27:BA36">M27*D27</f>
        <v>0</v>
      </c>
      <c r="BB27" s="67">
        <f aca="true" t="shared" si="8" ref="BB27:BB36">(M27*D27)</f>
        <v>0</v>
      </c>
      <c r="BC27" s="68" t="str">
        <f aca="true" t="shared" si="9" ref="BC27:BC36">SpellNumber(L27,BB27)</f>
        <v>INR Zero Only</v>
      </c>
      <c r="IE27" s="20"/>
      <c r="IF27" s="20"/>
      <c r="IG27" s="20"/>
      <c r="IH27" s="20"/>
      <c r="II27" s="20"/>
    </row>
    <row r="28" spans="1:243" s="19" customFormat="1" ht="114.75" customHeight="1">
      <c r="A28" s="52">
        <v>16</v>
      </c>
      <c r="B28" s="71" t="s">
        <v>86</v>
      </c>
      <c r="C28" s="53" t="s">
        <v>65</v>
      </c>
      <c r="D28" s="50">
        <v>1000</v>
      </c>
      <c r="E28" s="50" t="s">
        <v>53</v>
      </c>
      <c r="F28" s="54"/>
      <c r="G28" s="55"/>
      <c r="H28" s="56"/>
      <c r="I28" s="57" t="s">
        <v>33</v>
      </c>
      <c r="J28" s="58">
        <f>IF(I28="Less(-)",-1,1)</f>
        <v>1</v>
      </c>
      <c r="K28" s="59" t="s">
        <v>39</v>
      </c>
      <c r="L28" s="55" t="s">
        <v>7</v>
      </c>
      <c r="M28" s="60"/>
      <c r="N28" s="61"/>
      <c r="O28" s="62"/>
      <c r="P28" s="63"/>
      <c r="Q28" s="61"/>
      <c r="R28" s="61"/>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7"/>
        <v>0</v>
      </c>
      <c r="BB28" s="67">
        <f t="shared" si="8"/>
        <v>0</v>
      </c>
      <c r="BC28" s="68" t="str">
        <f t="shared" si="9"/>
        <v>INR Zero Only</v>
      </c>
      <c r="IE28" s="20"/>
      <c r="IF28" s="20"/>
      <c r="IG28" s="20"/>
      <c r="IH28" s="20"/>
      <c r="II28" s="20"/>
    </row>
    <row r="29" spans="1:243" s="19" customFormat="1" ht="70.5" customHeight="1">
      <c r="A29" s="52">
        <v>17</v>
      </c>
      <c r="B29" s="71" t="s">
        <v>87</v>
      </c>
      <c r="C29" s="53" t="s">
        <v>66</v>
      </c>
      <c r="D29" s="50">
        <v>1000</v>
      </c>
      <c r="E29" s="50" t="s">
        <v>53</v>
      </c>
      <c r="F29" s="54"/>
      <c r="G29" s="55"/>
      <c r="H29" s="56"/>
      <c r="I29" s="57" t="s">
        <v>33</v>
      </c>
      <c r="J29" s="58">
        <f>IF(I29="Less(-)",-1,1)</f>
        <v>1</v>
      </c>
      <c r="K29" s="59" t="s">
        <v>39</v>
      </c>
      <c r="L29" s="55" t="s">
        <v>7</v>
      </c>
      <c r="M29" s="60"/>
      <c r="N29" s="61"/>
      <c r="O29" s="62"/>
      <c r="P29" s="63"/>
      <c r="Q29" s="61"/>
      <c r="R29" s="61"/>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7"/>
        <v>0</v>
      </c>
      <c r="BB29" s="67">
        <f t="shared" si="8"/>
        <v>0</v>
      </c>
      <c r="BC29" s="68" t="str">
        <f t="shared" si="9"/>
        <v>INR Zero Only</v>
      </c>
      <c r="IE29" s="20"/>
      <c r="IF29" s="20"/>
      <c r="IG29" s="20"/>
      <c r="IH29" s="20"/>
      <c r="II29" s="20"/>
    </row>
    <row r="30" spans="1:243" s="19" customFormat="1" ht="81" customHeight="1">
      <c r="A30" s="52">
        <v>18</v>
      </c>
      <c r="B30" s="71" t="s">
        <v>88</v>
      </c>
      <c r="C30" s="53" t="s">
        <v>67</v>
      </c>
      <c r="D30" s="50">
        <v>8</v>
      </c>
      <c r="E30" s="50" t="s">
        <v>68</v>
      </c>
      <c r="F30" s="54"/>
      <c r="G30" s="55"/>
      <c r="H30" s="56"/>
      <c r="I30" s="57" t="s">
        <v>33</v>
      </c>
      <c r="J30" s="58">
        <f>IF(I30="Less(-)",-1,1)</f>
        <v>1</v>
      </c>
      <c r="K30" s="59" t="s">
        <v>39</v>
      </c>
      <c r="L30" s="55" t="s">
        <v>7</v>
      </c>
      <c r="M30" s="60"/>
      <c r="N30" s="61"/>
      <c r="O30" s="62"/>
      <c r="P30" s="63"/>
      <c r="Q30" s="61"/>
      <c r="R30" s="61"/>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7"/>
        <v>0</v>
      </c>
      <c r="BB30" s="67">
        <f t="shared" si="8"/>
        <v>0</v>
      </c>
      <c r="BC30" s="68" t="str">
        <f t="shared" si="9"/>
        <v>INR Zero Only</v>
      </c>
      <c r="IE30" s="20"/>
      <c r="IF30" s="20"/>
      <c r="IG30" s="20"/>
      <c r="IH30" s="20"/>
      <c r="II30" s="20"/>
    </row>
    <row r="31" spans="1:243" s="19" customFormat="1" ht="68.25" customHeight="1">
      <c r="A31" s="52">
        <v>19</v>
      </c>
      <c r="B31" s="51" t="s">
        <v>69</v>
      </c>
      <c r="C31" s="53" t="s">
        <v>70</v>
      </c>
      <c r="D31" s="50">
        <v>10</v>
      </c>
      <c r="E31" s="50" t="s">
        <v>68</v>
      </c>
      <c r="F31" s="54"/>
      <c r="G31" s="55"/>
      <c r="H31" s="56"/>
      <c r="I31" s="57"/>
      <c r="J31" s="58"/>
      <c r="K31" s="59" t="s">
        <v>39</v>
      </c>
      <c r="L31" s="55" t="s">
        <v>7</v>
      </c>
      <c r="M31" s="60"/>
      <c r="N31" s="61"/>
      <c r="O31" s="62"/>
      <c r="P31" s="63"/>
      <c r="Q31" s="61"/>
      <c r="R31" s="61"/>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7"/>
        <v>0</v>
      </c>
      <c r="BB31" s="67">
        <f t="shared" si="8"/>
        <v>0</v>
      </c>
      <c r="BC31" s="68" t="str">
        <f t="shared" si="9"/>
        <v>INR Zero Only</v>
      </c>
      <c r="IE31" s="20"/>
      <c r="IF31" s="20"/>
      <c r="IG31" s="20"/>
      <c r="IH31" s="20"/>
      <c r="II31" s="20"/>
    </row>
    <row r="32" spans="1:243" s="19" customFormat="1" ht="69.75" customHeight="1">
      <c r="A32" s="52">
        <v>20</v>
      </c>
      <c r="B32" s="72" t="s">
        <v>71</v>
      </c>
      <c r="C32" s="53" t="s">
        <v>73</v>
      </c>
      <c r="D32" s="50">
        <v>4</v>
      </c>
      <c r="E32" s="50" t="s">
        <v>57</v>
      </c>
      <c r="F32" s="54"/>
      <c r="G32" s="55"/>
      <c r="H32" s="56"/>
      <c r="I32" s="57"/>
      <c r="J32" s="58"/>
      <c r="K32" s="59" t="s">
        <v>39</v>
      </c>
      <c r="L32" s="55" t="s">
        <v>7</v>
      </c>
      <c r="M32" s="60"/>
      <c r="N32" s="61"/>
      <c r="O32" s="62"/>
      <c r="P32" s="63"/>
      <c r="Q32" s="61"/>
      <c r="R32" s="61"/>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7"/>
        <v>0</v>
      </c>
      <c r="BB32" s="67">
        <f t="shared" si="8"/>
        <v>0</v>
      </c>
      <c r="BC32" s="68" t="str">
        <f t="shared" si="9"/>
        <v>INR Zero Only</v>
      </c>
      <c r="IE32" s="20"/>
      <c r="IF32" s="20"/>
      <c r="IG32" s="20"/>
      <c r="IH32" s="20"/>
      <c r="II32" s="20"/>
    </row>
    <row r="33" spans="1:243" s="19" customFormat="1" ht="75.75" customHeight="1">
      <c r="A33" s="52">
        <v>21</v>
      </c>
      <c r="B33" s="72" t="s">
        <v>72</v>
      </c>
      <c r="C33" s="53" t="s">
        <v>74</v>
      </c>
      <c r="D33" s="50">
        <v>4</v>
      </c>
      <c r="E33" s="50" t="s">
        <v>57</v>
      </c>
      <c r="F33" s="54"/>
      <c r="G33" s="55"/>
      <c r="H33" s="56"/>
      <c r="I33" s="57"/>
      <c r="J33" s="58"/>
      <c r="K33" s="59" t="s">
        <v>39</v>
      </c>
      <c r="L33" s="55" t="s">
        <v>7</v>
      </c>
      <c r="M33" s="60"/>
      <c r="N33" s="61"/>
      <c r="O33" s="62"/>
      <c r="P33" s="63"/>
      <c r="Q33" s="61"/>
      <c r="R33" s="61"/>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7"/>
        <v>0</v>
      </c>
      <c r="BB33" s="67">
        <f t="shared" si="8"/>
        <v>0</v>
      </c>
      <c r="BC33" s="68" t="str">
        <f t="shared" si="9"/>
        <v>INR Zero Only</v>
      </c>
      <c r="IE33" s="20"/>
      <c r="IF33" s="20"/>
      <c r="IG33" s="20"/>
      <c r="IH33" s="20"/>
      <c r="II33" s="20"/>
    </row>
    <row r="34" spans="1:243" s="19" customFormat="1" ht="78" customHeight="1">
      <c r="A34" s="52">
        <v>22</v>
      </c>
      <c r="B34" s="72" t="s">
        <v>75</v>
      </c>
      <c r="C34" s="53" t="s">
        <v>76</v>
      </c>
      <c r="D34" s="50">
        <v>50</v>
      </c>
      <c r="E34" s="50" t="s">
        <v>53</v>
      </c>
      <c r="F34" s="54"/>
      <c r="G34" s="55"/>
      <c r="H34" s="56"/>
      <c r="I34" s="57"/>
      <c r="J34" s="58"/>
      <c r="K34" s="59" t="s">
        <v>39</v>
      </c>
      <c r="L34" s="55" t="s">
        <v>7</v>
      </c>
      <c r="M34" s="60"/>
      <c r="N34" s="61"/>
      <c r="O34" s="62"/>
      <c r="P34" s="63"/>
      <c r="Q34" s="61"/>
      <c r="R34" s="61"/>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7"/>
        <v>0</v>
      </c>
      <c r="BB34" s="67">
        <f t="shared" si="8"/>
        <v>0</v>
      </c>
      <c r="BC34" s="68" t="str">
        <f t="shared" si="9"/>
        <v>INR Zero Only</v>
      </c>
      <c r="IE34" s="20"/>
      <c r="IF34" s="20"/>
      <c r="IG34" s="20"/>
      <c r="IH34" s="20"/>
      <c r="II34" s="20"/>
    </row>
    <row r="35" spans="1:243" s="19" customFormat="1" ht="63.75" customHeight="1">
      <c r="A35" s="52">
        <v>23</v>
      </c>
      <c r="B35" s="72" t="s">
        <v>77</v>
      </c>
      <c r="C35" s="53" t="s">
        <v>78</v>
      </c>
      <c r="D35" s="50">
        <v>50</v>
      </c>
      <c r="E35" s="50" t="s">
        <v>53</v>
      </c>
      <c r="F35" s="54"/>
      <c r="G35" s="55"/>
      <c r="H35" s="56"/>
      <c r="I35" s="57"/>
      <c r="J35" s="58"/>
      <c r="K35" s="59" t="s">
        <v>39</v>
      </c>
      <c r="L35" s="55" t="s">
        <v>7</v>
      </c>
      <c r="M35" s="60"/>
      <c r="N35" s="61"/>
      <c r="O35" s="62"/>
      <c r="P35" s="63"/>
      <c r="Q35" s="61"/>
      <c r="R35" s="61"/>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t="shared" si="7"/>
        <v>0</v>
      </c>
      <c r="BB35" s="67">
        <f t="shared" si="8"/>
        <v>0</v>
      </c>
      <c r="BC35" s="68" t="str">
        <f t="shared" si="9"/>
        <v>INR Zero Only</v>
      </c>
      <c r="IE35" s="20"/>
      <c r="IF35" s="20"/>
      <c r="IG35" s="20"/>
      <c r="IH35" s="20"/>
      <c r="II35" s="20"/>
    </row>
    <row r="36" spans="1:243" s="19" customFormat="1" ht="47.25">
      <c r="A36" s="52">
        <v>24</v>
      </c>
      <c r="B36" s="73" t="s">
        <v>79</v>
      </c>
      <c r="C36" s="53" t="s">
        <v>80</v>
      </c>
      <c r="D36" s="50">
        <v>150</v>
      </c>
      <c r="E36" s="50" t="s">
        <v>53</v>
      </c>
      <c r="F36" s="54"/>
      <c r="G36" s="55"/>
      <c r="H36" s="56"/>
      <c r="I36" s="57"/>
      <c r="J36" s="58"/>
      <c r="K36" s="59" t="s">
        <v>39</v>
      </c>
      <c r="L36" s="55" t="s">
        <v>7</v>
      </c>
      <c r="M36" s="60"/>
      <c r="N36" s="61"/>
      <c r="O36" s="62"/>
      <c r="P36" s="63"/>
      <c r="Q36" s="61"/>
      <c r="R36" s="61"/>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7"/>
        <v>0</v>
      </c>
      <c r="BB36" s="67">
        <f t="shared" si="8"/>
        <v>0</v>
      </c>
      <c r="BC36" s="68" t="str">
        <f t="shared" si="9"/>
        <v>INR Zero Only</v>
      </c>
      <c r="IE36" s="20"/>
      <c r="IF36" s="20"/>
      <c r="IG36" s="20"/>
      <c r="IH36" s="20"/>
      <c r="II36" s="20"/>
    </row>
    <row r="37" spans="1:243" s="19" customFormat="1" ht="54.75" customHeight="1">
      <c r="A37" s="21" t="s">
        <v>37</v>
      </c>
      <c r="B37" s="22"/>
      <c r="C37" s="23"/>
      <c r="D37" s="24"/>
      <c r="E37" s="24"/>
      <c r="F37" s="24"/>
      <c r="G37" s="24"/>
      <c r="H37" s="25"/>
      <c r="I37" s="25"/>
      <c r="J37" s="25"/>
      <c r="K37" s="25"/>
      <c r="L37" s="26"/>
      <c r="M37" s="37"/>
      <c r="N37" s="27"/>
      <c r="O37" s="3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43">
        <f>SUM(BA13:BA36)</f>
        <v>0</v>
      </c>
      <c r="BB37" s="43">
        <f>SUM(BB13:BB36)</f>
        <v>0</v>
      </c>
      <c r="BC37" s="18"/>
      <c r="IE37" s="20">
        <v>4</v>
      </c>
      <c r="IF37" s="20" t="s">
        <v>34</v>
      </c>
      <c r="IG37" s="20" t="s">
        <v>36</v>
      </c>
      <c r="IH37" s="20">
        <v>10</v>
      </c>
      <c r="II37" s="20" t="s">
        <v>32</v>
      </c>
    </row>
    <row r="38" spans="1:243" s="35" customFormat="1" ht="39" customHeight="1" hidden="1">
      <c r="A38" s="22" t="s">
        <v>41</v>
      </c>
      <c r="B38" s="28"/>
      <c r="C38" s="29"/>
      <c r="D38" s="30"/>
      <c r="E38" s="47" t="s">
        <v>38</v>
      </c>
      <c r="F38" s="48"/>
      <c r="G38" s="31"/>
      <c r="H38" s="32"/>
      <c r="I38" s="32"/>
      <c r="J38" s="32"/>
      <c r="K38" s="33"/>
      <c r="L38" s="34"/>
      <c r="M38" s="37"/>
      <c r="O38" s="37"/>
      <c r="P38" s="19"/>
      <c r="Q38" s="19"/>
      <c r="R38" s="19"/>
      <c r="S38" s="19"/>
      <c r="BA38" s="40">
        <f>IF(ISBLANK(F38),0,IF(E38="Excess (+)",ROUND(BA37+(BA37*F38),2),IF(E38="Less (-)",ROUND(BA37+(BA37*F38*(-1)),2),0)))</f>
        <v>0</v>
      </c>
      <c r="BB38" s="41">
        <f>ROUND(BA38,0)</f>
        <v>0</v>
      </c>
      <c r="BC38" s="18" t="str">
        <f>SpellNumber(L38,BB38)</f>
        <v> Zero Only</v>
      </c>
      <c r="IE38" s="36"/>
      <c r="IF38" s="36"/>
      <c r="IG38" s="36"/>
      <c r="IH38" s="36"/>
      <c r="II38" s="36"/>
    </row>
    <row r="39" spans="1:243" s="35" customFormat="1" ht="51" customHeight="1">
      <c r="A39" s="21" t="s">
        <v>40</v>
      </c>
      <c r="B39" s="21"/>
      <c r="C39" s="77" t="str">
        <f>SpellNumber($E$2,BB37)</f>
        <v>INR Zero Only</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c r="IE39" s="36"/>
      <c r="IF39" s="36"/>
      <c r="IG39" s="36"/>
      <c r="IH39" s="36"/>
      <c r="II39" s="36"/>
    </row>
    <row r="40" spans="3:243" s="14" customFormat="1" ht="15">
      <c r="C40" s="37"/>
      <c r="D40" s="37"/>
      <c r="E40" s="37"/>
      <c r="F40" s="37"/>
      <c r="G40" s="37"/>
      <c r="H40" s="37"/>
      <c r="I40" s="37"/>
      <c r="J40" s="37"/>
      <c r="K40" s="37"/>
      <c r="L40" s="37"/>
      <c r="M40" s="37"/>
      <c r="O40" s="37"/>
      <c r="BA40" s="37"/>
      <c r="BC40" s="37"/>
      <c r="IE40" s="15"/>
      <c r="IF40" s="15"/>
      <c r="IG40" s="15"/>
      <c r="IH40" s="15"/>
      <c r="II40" s="15"/>
    </row>
  </sheetData>
  <sheetProtection password="CEA2" sheet="1" selectLockedCells="1"/>
  <mergeCells count="8">
    <mergeCell ref="A9:BC9"/>
    <mergeCell ref="C39:BC3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34 L35 L33 L13 L14 L15 L16 L17 L18 L19 L20 L21 L22 L23 L24 L25 L26 L27 L28 L29 L30 L31 L32 L36">
      <formula1>"INR"</formula1>
    </dataValidation>
    <dataValidation type="decimal" allowBlank="1" showInputMessage="1" showErrorMessage="1" promptTitle="Quantity" prompt="Please enter the Quantity for this item. " errorTitle="Invalid Entry" error="Only Numeric Values are allowed. " sqref="F13:F36">
      <formula1>0</formula1>
      <formula2>999999999999999</formula2>
    </dataValidation>
    <dataValidation allowBlank="1" showInputMessage="1" showErrorMessage="1" promptTitle="Itemcode/Make" prompt="Please enter text" sqref="C13:C36"/>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list" allowBlank="1" showInputMessage="1" showErrorMessage="1" sqref="K13:K36">
      <formula1>"Partial Conversion, Full Conversion"</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allowBlank="1" showInputMessage="1" showErrorMessage="1" promptTitle="Rate Entry" prompt="Please enter the Other Taxes2 in Rupees for this item. " errorTitle="Invaid Entry" error="Only Numeric Values are allowed. " sqref="N13:N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3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36">
      <formula1>0</formula1>
      <formula2>999999999999999</formula2>
    </dataValidation>
    <dataValidation type="decimal" allowBlank="1" showInputMessage="1" showErrorMessage="1" errorTitle="Invalid Entry" error="Only Numeric Values are allowed. " sqref="A13:A36">
      <formula1>0</formula1>
      <formula2>999999999999999</formula2>
    </dataValidation>
  </dataValidations>
  <printOptions/>
  <pageMargins left="0.26" right="0.2" top="0.61" bottom="0.51" header="0.3" footer="0.3"/>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E6:K14"/>
  <sheetViews>
    <sheetView tabSelected="1" zoomScalePageLayoutView="0" workbookViewId="0" topLeftCell="A1">
      <selection activeCell="E6" sqref="E6:K1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engineering dept</cp:lastModifiedBy>
  <cp:lastPrinted>2020-07-03T09:38:02Z</cp:lastPrinted>
  <dcterms:created xsi:type="dcterms:W3CDTF">2009-01-30T06:42:42Z</dcterms:created>
  <dcterms:modified xsi:type="dcterms:W3CDTF">2020-08-13T06:04:38Z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